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jajerez\JAJH\Obras en Ejecución\2419 72 Vvdas 44+28 Pinea Puerto RGI\Oferta Heliopol\rev.5 para contrato\Oferta fase 1\"/>
    </mc:Choice>
  </mc:AlternateContent>
  <xr:revisionPtr revIDLastSave="0" documentId="8_{B292751B-89E0-4834-AEE7-F61ED05D20DA}" xr6:coauthVersionLast="47" xr6:coauthVersionMax="47" xr10:uidLastSave="{00000000-0000-0000-0000-000000000000}"/>
  <bookViews>
    <workbookView xWindow="-120" yWindow="-120" windowWidth="29040" windowHeight="15840" xr2:uid="{28D16E5C-BFF0-4333-8262-E1778BAA50E8}"/>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20" i="1" l="1"/>
  <c r="G3221" i="1"/>
  <c r="F3223" i="1" s="1"/>
  <c r="G3219" i="1"/>
  <c r="G3218" i="1"/>
  <c r="E3026" i="1"/>
  <c r="F3211" i="1"/>
  <c r="E3211" i="1"/>
  <c r="F3214" i="1"/>
  <c r="G3214" i="1" s="1"/>
  <c r="G3211" i="1" s="1"/>
  <c r="G3212" i="1"/>
  <c r="E3182" i="1"/>
  <c r="E3203" i="1"/>
  <c r="G3207" i="1"/>
  <c r="G3203" i="1" s="1"/>
  <c r="G3206" i="1"/>
  <c r="G3204" i="1"/>
  <c r="F3207" i="1" s="1"/>
  <c r="F3203" i="1" s="1"/>
  <c r="E3194" i="1"/>
  <c r="F3201" i="1"/>
  <c r="G3199" i="1"/>
  <c r="G3197" i="1"/>
  <c r="G3195" i="1"/>
  <c r="E3183" i="1"/>
  <c r="F3192" i="1"/>
  <c r="G3190" i="1"/>
  <c r="G3188" i="1"/>
  <c r="G3186" i="1"/>
  <c r="G3184" i="1"/>
  <c r="E3174" i="1"/>
  <c r="G3179" i="1"/>
  <c r="G3177" i="1"/>
  <c r="F3180" i="1" s="1"/>
  <c r="G3175" i="1"/>
  <c r="E3154" i="1"/>
  <c r="G3171" i="1"/>
  <c r="G3169" i="1"/>
  <c r="G3167" i="1"/>
  <c r="G3165" i="1"/>
  <c r="G3163" i="1"/>
  <c r="G3161" i="1"/>
  <c r="G3159" i="1"/>
  <c r="G3157" i="1"/>
  <c r="G3155" i="1"/>
  <c r="E3139" i="1"/>
  <c r="G3150" i="1"/>
  <c r="G3148" i="1"/>
  <c r="G3146" i="1"/>
  <c r="G3144" i="1"/>
  <c r="G3142" i="1"/>
  <c r="G3140" i="1"/>
  <c r="E3027" i="1"/>
  <c r="E3117" i="1"/>
  <c r="G3134" i="1"/>
  <c r="G3133" i="1"/>
  <c r="G3132" i="1"/>
  <c r="G3130" i="1"/>
  <c r="G3128" i="1"/>
  <c r="G3126" i="1"/>
  <c r="G3124" i="1"/>
  <c r="G3122" i="1"/>
  <c r="G3120" i="1"/>
  <c r="G3118" i="1"/>
  <c r="E3100" i="1"/>
  <c r="E3108" i="1"/>
  <c r="F3113" i="1"/>
  <c r="G3113" i="1" s="1"/>
  <c r="G3108" i="1" s="1"/>
  <c r="G3111" i="1"/>
  <c r="G3109" i="1"/>
  <c r="E3101" i="1"/>
  <c r="G3104" i="1"/>
  <c r="F3106" i="1" s="1"/>
  <c r="G3102" i="1"/>
  <c r="E3076" i="1"/>
  <c r="G3096" i="1"/>
  <c r="G3095" i="1"/>
  <c r="G3093" i="1"/>
  <c r="G3091" i="1"/>
  <c r="G3089" i="1"/>
  <c r="G3087" i="1"/>
  <c r="G3085" i="1"/>
  <c r="G3083" i="1"/>
  <c r="G3081" i="1"/>
  <c r="G3079" i="1"/>
  <c r="F3098" i="1" s="1"/>
  <c r="G3077" i="1"/>
  <c r="E3071" i="1"/>
  <c r="G3072" i="1"/>
  <c r="F3074" i="1" s="1"/>
  <c r="F3071" i="1" s="1"/>
  <c r="E3067" i="1"/>
  <c r="G3068" i="1"/>
  <c r="F3069" i="1" s="1"/>
  <c r="E3054" i="1"/>
  <c r="G3063" i="1"/>
  <c r="G3061" i="1"/>
  <c r="G3059" i="1"/>
  <c r="G3057" i="1"/>
  <c r="G3055" i="1"/>
  <c r="F3065" i="1" s="1"/>
  <c r="E3047" i="1"/>
  <c r="G3050" i="1"/>
  <c r="G3048" i="1"/>
  <c r="E3028" i="1"/>
  <c r="G3043" i="1"/>
  <c r="G3041" i="1"/>
  <c r="G3039" i="1"/>
  <c r="G3037" i="1"/>
  <c r="G3035" i="1"/>
  <c r="G3033" i="1"/>
  <c r="G3031" i="1"/>
  <c r="G3029" i="1"/>
  <c r="E4" i="1"/>
  <c r="G2402" i="1"/>
  <c r="F2402" i="1"/>
  <c r="E2402" i="1"/>
  <c r="G3022" i="1"/>
  <c r="E3002" i="1"/>
  <c r="E3009" i="1"/>
  <c r="G3016" i="1"/>
  <c r="G3014" i="1"/>
  <c r="F3018" i="1" s="1"/>
  <c r="G3012" i="1"/>
  <c r="G3010" i="1"/>
  <c r="E3003" i="1"/>
  <c r="G3006" i="1"/>
  <c r="F3007" i="1" s="1"/>
  <c r="G3004" i="1"/>
  <c r="E2985" i="1"/>
  <c r="F2993" i="1"/>
  <c r="E2993" i="1"/>
  <c r="G2996" i="1"/>
  <c r="G2994" i="1"/>
  <c r="F2998" i="1" s="1"/>
  <c r="G2998" i="1" s="1"/>
  <c r="G2993" i="1" s="1"/>
  <c r="E2986" i="1"/>
  <c r="G2989" i="1"/>
  <c r="G2987" i="1"/>
  <c r="F2991" i="1" s="1"/>
  <c r="E2956" i="1"/>
  <c r="E2969" i="1"/>
  <c r="G2981" i="1"/>
  <c r="G2969" i="1" s="1"/>
  <c r="G2979" i="1"/>
  <c r="G2977" i="1"/>
  <c r="F2981" i="1" s="1"/>
  <c r="F2969" i="1" s="1"/>
  <c r="G2975" i="1"/>
  <c r="G2974" i="1"/>
  <c r="G2972" i="1"/>
  <c r="G2970" i="1"/>
  <c r="E2957" i="1"/>
  <c r="G2965" i="1"/>
  <c r="G2963" i="1"/>
  <c r="G2961" i="1"/>
  <c r="G2960" i="1"/>
  <c r="G2958" i="1"/>
  <c r="E2952" i="1"/>
  <c r="G2953" i="1"/>
  <c r="F2954" i="1" s="1"/>
  <c r="G2954" i="1" s="1"/>
  <c r="G2952" i="1" s="1"/>
  <c r="E2939" i="1"/>
  <c r="G2948" i="1"/>
  <c r="G2946" i="1"/>
  <c r="G2944" i="1"/>
  <c r="G2942" i="1"/>
  <c r="G2940" i="1"/>
  <c r="E2906" i="1"/>
  <c r="G2935" i="1"/>
  <c r="G2933" i="1"/>
  <c r="G2931" i="1"/>
  <c r="G2929" i="1"/>
  <c r="G2927" i="1"/>
  <c r="G2925" i="1"/>
  <c r="G2923" i="1"/>
  <c r="G2921" i="1"/>
  <c r="G2919" i="1"/>
  <c r="G2917" i="1"/>
  <c r="G2915" i="1"/>
  <c r="G2913" i="1"/>
  <c r="G2911" i="1"/>
  <c r="G2909" i="1"/>
  <c r="G2907" i="1"/>
  <c r="E2893" i="1"/>
  <c r="G2902" i="1"/>
  <c r="F2904" i="1" s="1"/>
  <c r="G2900" i="1"/>
  <c r="G2898" i="1"/>
  <c r="G2896" i="1"/>
  <c r="G2894" i="1"/>
  <c r="F2888" i="1"/>
  <c r="E2888" i="1"/>
  <c r="G2891" i="1"/>
  <c r="G2888" i="1" s="1"/>
  <c r="F2891" i="1"/>
  <c r="G2889" i="1"/>
  <c r="E2882" i="1"/>
  <c r="G2885" i="1"/>
  <c r="F2886" i="1" s="1"/>
  <c r="G2883" i="1"/>
  <c r="E2877" i="1"/>
  <c r="G2880" i="1"/>
  <c r="G2877" i="1" s="1"/>
  <c r="F2880" i="1"/>
  <c r="F2877" i="1" s="1"/>
  <c r="G2878" i="1"/>
  <c r="E2870" i="1"/>
  <c r="G2873" i="1"/>
  <c r="G2871" i="1"/>
  <c r="F2865" i="1"/>
  <c r="E2865" i="1"/>
  <c r="F2868" i="1"/>
  <c r="G2868" i="1" s="1"/>
  <c r="G2865" i="1" s="1"/>
  <c r="G2866" i="1"/>
  <c r="E2842" i="1"/>
  <c r="G2861" i="1"/>
  <c r="G2859" i="1"/>
  <c r="G2857" i="1"/>
  <c r="G2855" i="1"/>
  <c r="G2853" i="1"/>
  <c r="G2851" i="1"/>
  <c r="G2849" i="1"/>
  <c r="G2847" i="1"/>
  <c r="G2845" i="1"/>
  <c r="G2843" i="1"/>
  <c r="G2841" i="1"/>
  <c r="G2834" i="1"/>
  <c r="F2834" i="1"/>
  <c r="E2834" i="1"/>
  <c r="G2839" i="1"/>
  <c r="F2839" i="1"/>
  <c r="G2837" i="1"/>
  <c r="G2835" i="1"/>
  <c r="E2825" i="1"/>
  <c r="F2832" i="1"/>
  <c r="G2830" i="1"/>
  <c r="G2828" i="1"/>
  <c r="G2826" i="1"/>
  <c r="E2818" i="1"/>
  <c r="F2823" i="1"/>
  <c r="G2823" i="1" s="1"/>
  <c r="G2818" i="1" s="1"/>
  <c r="G2821" i="1"/>
  <c r="G2819" i="1"/>
  <c r="E2811" i="1"/>
  <c r="G2814" i="1"/>
  <c r="F2816" i="1" s="1"/>
  <c r="G2812" i="1"/>
  <c r="E2804" i="1"/>
  <c r="G2807" i="1"/>
  <c r="G2805" i="1"/>
  <c r="F2809" i="1" s="1"/>
  <c r="E2799" i="1"/>
  <c r="F2802" i="1"/>
  <c r="G2800" i="1"/>
  <c r="E2784" i="1"/>
  <c r="G2795" i="1"/>
  <c r="G2793" i="1"/>
  <c r="G2791" i="1"/>
  <c r="G2789" i="1"/>
  <c r="G2787" i="1"/>
  <c r="G2785" i="1"/>
  <c r="E2775" i="1"/>
  <c r="G2780" i="1"/>
  <c r="G2779" i="1"/>
  <c r="F2782" i="1" s="1"/>
  <c r="F2775" i="1" s="1"/>
  <c r="G2777" i="1"/>
  <c r="G2776" i="1"/>
  <c r="E2751" i="1"/>
  <c r="G2772" i="1"/>
  <c r="G2771" i="1"/>
  <c r="G2770" i="1"/>
  <c r="G2768" i="1"/>
  <c r="G2766" i="1"/>
  <c r="G2764" i="1"/>
  <c r="G2762" i="1"/>
  <c r="G2760" i="1"/>
  <c r="G2758" i="1"/>
  <c r="G2756" i="1"/>
  <c r="G2754" i="1"/>
  <c r="G2752" i="1"/>
  <c r="E2696" i="1"/>
  <c r="G2747" i="1"/>
  <c r="G2745" i="1"/>
  <c r="G2743" i="1"/>
  <c r="G2741" i="1"/>
  <c r="G2739" i="1"/>
  <c r="G2737" i="1"/>
  <c r="G2735" i="1"/>
  <c r="G2733" i="1"/>
  <c r="G2731" i="1"/>
  <c r="G2729" i="1"/>
  <c r="G2727" i="1"/>
  <c r="G2725" i="1"/>
  <c r="G2723" i="1"/>
  <c r="G2721" i="1"/>
  <c r="G2719" i="1"/>
  <c r="G2717" i="1"/>
  <c r="G2715" i="1"/>
  <c r="G2713" i="1"/>
  <c r="G2711" i="1"/>
  <c r="G2709" i="1"/>
  <c r="G2707" i="1"/>
  <c r="G2705" i="1"/>
  <c r="G2703" i="1"/>
  <c r="G2701" i="1"/>
  <c r="F2749" i="1" s="1"/>
  <c r="G2699" i="1"/>
  <c r="G2697" i="1"/>
  <c r="E2641" i="1"/>
  <c r="G2692" i="1"/>
  <c r="G2690" i="1"/>
  <c r="G2688" i="1"/>
  <c r="G2686" i="1"/>
  <c r="G2684" i="1"/>
  <c r="G2682" i="1"/>
  <c r="G2680" i="1"/>
  <c r="G2678" i="1"/>
  <c r="G2676" i="1"/>
  <c r="G2674" i="1"/>
  <c r="G2672" i="1"/>
  <c r="G2670" i="1"/>
  <c r="G2668" i="1"/>
  <c r="G2666" i="1"/>
  <c r="G2664" i="1"/>
  <c r="G2662" i="1"/>
  <c r="G2660" i="1"/>
  <c r="G2658" i="1"/>
  <c r="G2656" i="1"/>
  <c r="G2654" i="1"/>
  <c r="G2652" i="1"/>
  <c r="G2650" i="1"/>
  <c r="G2648" i="1"/>
  <c r="G2646" i="1"/>
  <c r="G2644" i="1"/>
  <c r="G2642" i="1"/>
  <c r="E2636" i="1"/>
  <c r="G2637" i="1"/>
  <c r="F2639" i="1" s="1"/>
  <c r="F2636" i="1" s="1"/>
  <c r="E2629" i="1"/>
  <c r="G2632" i="1"/>
  <c r="G2630" i="1"/>
  <c r="E2602" i="1"/>
  <c r="G2625" i="1"/>
  <c r="G2623" i="1"/>
  <c r="G2621" i="1"/>
  <c r="G2619" i="1"/>
  <c r="G2617" i="1"/>
  <c r="G2615" i="1"/>
  <c r="G2613" i="1"/>
  <c r="G2611" i="1"/>
  <c r="G2609" i="1"/>
  <c r="G2607" i="1"/>
  <c r="G2605" i="1"/>
  <c r="G2603" i="1"/>
  <c r="E2597" i="1"/>
  <c r="G2598" i="1"/>
  <c r="F2600" i="1" s="1"/>
  <c r="E2592" i="1"/>
  <c r="G2593" i="1"/>
  <c r="F2595" i="1" s="1"/>
  <c r="F2585" i="1"/>
  <c r="E2585" i="1"/>
  <c r="F2590" i="1"/>
  <c r="G2590" i="1" s="1"/>
  <c r="G2585" i="1" s="1"/>
  <c r="G2588" i="1"/>
  <c r="G2586" i="1"/>
  <c r="E2578" i="1"/>
  <c r="G2581" i="1"/>
  <c r="F2583" i="1" s="1"/>
  <c r="G2579" i="1"/>
  <c r="E2569" i="1"/>
  <c r="G2574" i="1"/>
  <c r="G2572" i="1"/>
  <c r="F2576" i="1" s="1"/>
  <c r="F2569" i="1" s="1"/>
  <c r="G2570" i="1"/>
  <c r="E2562" i="1"/>
  <c r="G2565" i="1"/>
  <c r="G2563" i="1"/>
  <c r="F2567" i="1" s="1"/>
  <c r="E2555" i="1"/>
  <c r="F2560" i="1"/>
  <c r="G2558" i="1"/>
  <c r="G2556" i="1"/>
  <c r="E2544" i="1"/>
  <c r="G2551" i="1"/>
  <c r="G2549" i="1"/>
  <c r="G2547" i="1"/>
  <c r="G2545" i="1"/>
  <c r="E2533" i="1"/>
  <c r="G2540" i="1"/>
  <c r="G2538" i="1"/>
  <c r="G2536" i="1"/>
  <c r="F2542" i="1" s="1"/>
  <c r="G2534" i="1"/>
  <c r="E2522" i="1"/>
  <c r="G2529" i="1"/>
  <c r="G2527" i="1"/>
  <c r="F2531" i="1" s="1"/>
  <c r="F2522" i="1" s="1"/>
  <c r="G2525" i="1"/>
  <c r="G2523" i="1"/>
  <c r="E2507" i="1"/>
  <c r="G2518" i="1"/>
  <c r="G2516" i="1"/>
  <c r="G2514" i="1"/>
  <c r="G2512" i="1"/>
  <c r="G2510" i="1"/>
  <c r="G2508" i="1"/>
  <c r="E2492" i="1"/>
  <c r="G2503" i="1"/>
  <c r="G2501" i="1"/>
  <c r="G2499" i="1"/>
  <c r="G2497" i="1"/>
  <c r="G2495" i="1"/>
  <c r="G2493" i="1"/>
  <c r="E2482" i="1"/>
  <c r="F2490" i="1"/>
  <c r="G2489" i="1"/>
  <c r="G2487" i="1"/>
  <c r="G2485" i="1"/>
  <c r="G2483" i="1"/>
  <c r="E2463" i="1"/>
  <c r="G2478" i="1"/>
  <c r="G2476" i="1"/>
  <c r="G2474" i="1"/>
  <c r="G2472" i="1"/>
  <c r="G2470" i="1"/>
  <c r="G2468" i="1"/>
  <c r="G2466" i="1"/>
  <c r="G2464" i="1"/>
  <c r="E2459" i="1"/>
  <c r="G2460" i="1"/>
  <c r="F2461" i="1" s="1"/>
  <c r="G2454" i="1"/>
  <c r="F2454" i="1"/>
  <c r="E2454" i="1"/>
  <c r="G2457" i="1"/>
  <c r="F2457" i="1"/>
  <c r="G2455" i="1"/>
  <c r="E2447" i="1"/>
  <c r="G2450" i="1"/>
  <c r="F2452" i="1" s="1"/>
  <c r="G2448" i="1"/>
  <c r="E2440" i="1"/>
  <c r="G2443" i="1"/>
  <c r="G2441" i="1"/>
  <c r="F2445" i="1" s="1"/>
  <c r="F2440" i="1" s="1"/>
  <c r="E2433" i="1"/>
  <c r="F2438" i="1"/>
  <c r="G2436" i="1"/>
  <c r="G2434" i="1"/>
  <c r="E2426" i="1"/>
  <c r="G2429" i="1"/>
  <c r="G2427" i="1"/>
  <c r="E2419" i="1"/>
  <c r="G2422" i="1"/>
  <c r="G2420" i="1"/>
  <c r="F2424" i="1" s="1"/>
  <c r="E2412" i="1"/>
  <c r="G2415" i="1"/>
  <c r="G2413" i="1"/>
  <c r="F2417" i="1" s="1"/>
  <c r="F2403" i="1"/>
  <c r="E2403" i="1"/>
  <c r="G2410" i="1"/>
  <c r="G2403" i="1" s="1"/>
  <c r="F2410" i="1"/>
  <c r="G2408" i="1"/>
  <c r="G2406" i="1"/>
  <c r="G2404" i="1"/>
  <c r="F2397" i="1"/>
  <c r="E2397" i="1"/>
  <c r="G2400" i="1"/>
  <c r="G2397" i="1" s="1"/>
  <c r="G2398" i="1"/>
  <c r="E2392" i="1"/>
  <c r="G2393" i="1"/>
  <c r="F2395" i="1" s="1"/>
  <c r="F2392" i="1" s="1"/>
  <c r="E2347" i="1"/>
  <c r="E2368" i="1"/>
  <c r="G2387" i="1"/>
  <c r="G2385" i="1"/>
  <c r="G2383" i="1"/>
  <c r="G2381" i="1"/>
  <c r="G2379" i="1"/>
  <c r="G2377" i="1"/>
  <c r="G2375" i="1"/>
  <c r="G2373" i="1"/>
  <c r="G2371" i="1"/>
  <c r="G2369" i="1"/>
  <c r="E2348" i="1"/>
  <c r="G2365" i="1"/>
  <c r="G2363" i="1"/>
  <c r="G2361" i="1"/>
  <c r="G2359" i="1"/>
  <c r="G2357" i="1"/>
  <c r="G2355" i="1"/>
  <c r="G2353" i="1"/>
  <c r="G2351" i="1"/>
  <c r="F2366" i="1" s="1"/>
  <c r="G2349" i="1"/>
  <c r="E2293" i="1"/>
  <c r="E2310" i="1"/>
  <c r="E2324" i="1"/>
  <c r="E2332" i="1"/>
  <c r="F2339" i="1"/>
  <c r="G2337" i="1"/>
  <c r="G2335" i="1"/>
  <c r="G2333" i="1"/>
  <c r="G2325" i="1"/>
  <c r="F2325" i="1"/>
  <c r="E2325" i="1"/>
  <c r="G2330" i="1"/>
  <c r="G2328" i="1"/>
  <c r="G2326" i="1"/>
  <c r="E2311" i="1"/>
  <c r="G2320" i="1"/>
  <c r="G2318" i="1"/>
  <c r="G2316" i="1"/>
  <c r="G2314" i="1"/>
  <c r="G2312" i="1"/>
  <c r="F2322" i="1" s="1"/>
  <c r="E2294" i="1"/>
  <c r="E2295" i="1"/>
  <c r="G2304" i="1"/>
  <c r="G2302" i="1"/>
  <c r="G2300" i="1"/>
  <c r="G2298" i="1"/>
  <c r="G2296" i="1"/>
  <c r="F2306" i="1" s="1"/>
  <c r="E2272" i="1"/>
  <c r="F2282" i="1"/>
  <c r="E2282" i="1"/>
  <c r="G2289" i="1"/>
  <c r="G2282" i="1" s="1"/>
  <c r="F2289" i="1"/>
  <c r="G2287" i="1"/>
  <c r="G2285" i="1"/>
  <c r="G2283" i="1"/>
  <c r="F2273" i="1"/>
  <c r="E2273" i="1"/>
  <c r="G2280" i="1"/>
  <c r="G2273" i="1" s="1"/>
  <c r="F2280" i="1"/>
  <c r="G2278" i="1"/>
  <c r="G2276" i="1"/>
  <c r="G2274" i="1"/>
  <c r="E524" i="1"/>
  <c r="E1871" i="1"/>
  <c r="E2214" i="1"/>
  <c r="E2260" i="1"/>
  <c r="F2264" i="1"/>
  <c r="F2260" i="1" s="1"/>
  <c r="G2262" i="1"/>
  <c r="E2252" i="1"/>
  <c r="G2258" i="1"/>
  <c r="G2252" i="1" s="1"/>
  <c r="G2256" i="1"/>
  <c r="G2254" i="1"/>
  <c r="F2258" i="1" s="1"/>
  <c r="F2252" i="1" s="1"/>
  <c r="E2240" i="1"/>
  <c r="G2248" i="1"/>
  <c r="G2246" i="1"/>
  <c r="G2244" i="1"/>
  <c r="G2242" i="1"/>
  <c r="E2228" i="1"/>
  <c r="G2236" i="1"/>
  <c r="G2234" i="1"/>
  <c r="F2238" i="1" s="1"/>
  <c r="G2232" i="1"/>
  <c r="G2230" i="1"/>
  <c r="E2216" i="1"/>
  <c r="F2226" i="1"/>
  <c r="F2216" i="1" s="1"/>
  <c r="G2224" i="1"/>
  <c r="G2222" i="1"/>
  <c r="G2220" i="1"/>
  <c r="G2218" i="1"/>
  <c r="E2096" i="1"/>
  <c r="E2206" i="1"/>
  <c r="G2208" i="1"/>
  <c r="F2210" i="1" s="1"/>
  <c r="F2190" i="1"/>
  <c r="E2190" i="1"/>
  <c r="G2202" i="1"/>
  <c r="G2200" i="1"/>
  <c r="G2198" i="1"/>
  <c r="G2196" i="1"/>
  <c r="G2194" i="1"/>
  <c r="G2192" i="1"/>
  <c r="F2204" i="1" s="1"/>
  <c r="G2204" i="1" s="1"/>
  <c r="G2190" i="1" s="1"/>
  <c r="E2170" i="1"/>
  <c r="G2186" i="1"/>
  <c r="G2184" i="1"/>
  <c r="G2182" i="1"/>
  <c r="G2180" i="1"/>
  <c r="G2178" i="1"/>
  <c r="G2176" i="1"/>
  <c r="G2174" i="1"/>
  <c r="G2172" i="1"/>
  <c r="F2188" i="1" s="1"/>
  <c r="E2138" i="1"/>
  <c r="G2166" i="1"/>
  <c r="G2164" i="1"/>
  <c r="G2162" i="1"/>
  <c r="G2160" i="1"/>
  <c r="G2158" i="1"/>
  <c r="G2156" i="1"/>
  <c r="G2154" i="1"/>
  <c r="G2152" i="1"/>
  <c r="G2150" i="1"/>
  <c r="G2148" i="1"/>
  <c r="G2146" i="1"/>
  <c r="G2144" i="1"/>
  <c r="G2142" i="1"/>
  <c r="G2140" i="1"/>
  <c r="E2130" i="1"/>
  <c r="G2134" i="1"/>
  <c r="G2132" i="1"/>
  <c r="E2120" i="1"/>
  <c r="G2126" i="1"/>
  <c r="G2124" i="1"/>
  <c r="G2122" i="1"/>
  <c r="F2128" i="1" s="1"/>
  <c r="E2098" i="1"/>
  <c r="G2116" i="1"/>
  <c r="G2114" i="1"/>
  <c r="G2112" i="1"/>
  <c r="G2110" i="1"/>
  <c r="G2108" i="1"/>
  <c r="G2106" i="1"/>
  <c r="G2104" i="1"/>
  <c r="G2102" i="1"/>
  <c r="F2118" i="1" s="1"/>
  <c r="G2100" i="1"/>
  <c r="E2050" i="1"/>
  <c r="E2076" i="1"/>
  <c r="F2092" i="1"/>
  <c r="G2090" i="1"/>
  <c r="G2088" i="1"/>
  <c r="G2086" i="1"/>
  <c r="G2084" i="1"/>
  <c r="G2082" i="1"/>
  <c r="G2080" i="1"/>
  <c r="G2078" i="1"/>
  <c r="E2052" i="1"/>
  <c r="G2072" i="1"/>
  <c r="G2070" i="1"/>
  <c r="G2068" i="1"/>
  <c r="G2066" i="1"/>
  <c r="G2064" i="1"/>
  <c r="G2062" i="1"/>
  <c r="G2060" i="1"/>
  <c r="G2058" i="1"/>
  <c r="G2056" i="1"/>
  <c r="G2054" i="1"/>
  <c r="G2048" i="1"/>
  <c r="E2028" i="1"/>
  <c r="E2030" i="1"/>
  <c r="G2042" i="1"/>
  <c r="G2040" i="1"/>
  <c r="G2038" i="1"/>
  <c r="G2036" i="1"/>
  <c r="G2034" i="1"/>
  <c r="G2032" i="1"/>
  <c r="F2044" i="1" s="1"/>
  <c r="G2044" i="1" s="1"/>
  <c r="G2030" i="1" s="1"/>
  <c r="F2046" i="1" s="1"/>
  <c r="E1872" i="1"/>
  <c r="E2002" i="1"/>
  <c r="G2022" i="1"/>
  <c r="G2020" i="1"/>
  <c r="G2018" i="1"/>
  <c r="G2016" i="1"/>
  <c r="G2014" i="1"/>
  <c r="G2012" i="1"/>
  <c r="G2010" i="1"/>
  <c r="G2008" i="1"/>
  <c r="G2006" i="1"/>
  <c r="G2004" i="1"/>
  <c r="F1986" i="1"/>
  <c r="E1986" i="1"/>
  <c r="G1998" i="1"/>
  <c r="G1996" i="1"/>
  <c r="G1994" i="1"/>
  <c r="G1992" i="1"/>
  <c r="G1990" i="1"/>
  <c r="F2000" i="1" s="1"/>
  <c r="G2000" i="1" s="1"/>
  <c r="G1986" i="1" s="1"/>
  <c r="G1988" i="1"/>
  <c r="E1928" i="1"/>
  <c r="G1982" i="1"/>
  <c r="G1980" i="1"/>
  <c r="G1978" i="1"/>
  <c r="G1976" i="1"/>
  <c r="G1974" i="1"/>
  <c r="G1972" i="1"/>
  <c r="G1970" i="1"/>
  <c r="G1968" i="1"/>
  <c r="G1966" i="1"/>
  <c r="G1964" i="1"/>
  <c r="G1962" i="1"/>
  <c r="G1960" i="1"/>
  <c r="G1958" i="1"/>
  <c r="G1956" i="1"/>
  <c r="G1954" i="1"/>
  <c r="G1952" i="1"/>
  <c r="G1950" i="1"/>
  <c r="G1948" i="1"/>
  <c r="G1946" i="1"/>
  <c r="G1944" i="1"/>
  <c r="G1942" i="1"/>
  <c r="G1940" i="1"/>
  <c r="G1938" i="1"/>
  <c r="G1936" i="1"/>
  <c r="G1934" i="1"/>
  <c r="G1932" i="1"/>
  <c r="G1930" i="1"/>
  <c r="E1914" i="1"/>
  <c r="G1924" i="1"/>
  <c r="G1922" i="1"/>
  <c r="G1920" i="1"/>
  <c r="G1918" i="1"/>
  <c r="G1916" i="1"/>
  <c r="F1926" i="1" s="1"/>
  <c r="E1896" i="1"/>
  <c r="G1910" i="1"/>
  <c r="G1908" i="1"/>
  <c r="G1906" i="1"/>
  <c r="G1904" i="1"/>
  <c r="F1912" i="1" s="1"/>
  <c r="G1902" i="1"/>
  <c r="G1900" i="1"/>
  <c r="G1898" i="1"/>
  <c r="E1874" i="1"/>
  <c r="G1892" i="1"/>
  <c r="G1890" i="1"/>
  <c r="G1888" i="1"/>
  <c r="G1886" i="1"/>
  <c r="G1884" i="1"/>
  <c r="G1882" i="1"/>
  <c r="G1880" i="1"/>
  <c r="G1878" i="1"/>
  <c r="F1894" i="1" s="1"/>
  <c r="G1876" i="1"/>
  <c r="E1153" i="1"/>
  <c r="E1725" i="1"/>
  <c r="G1862" i="1"/>
  <c r="F1862" i="1"/>
  <c r="E1862" i="1"/>
  <c r="G1865" i="1"/>
  <c r="F1865" i="1"/>
  <c r="G1863" i="1"/>
  <c r="E1855" i="1"/>
  <c r="G1858" i="1"/>
  <c r="G1856" i="1"/>
  <c r="F1860" i="1" s="1"/>
  <c r="E1820" i="1"/>
  <c r="E1848" i="1"/>
  <c r="G1849" i="1"/>
  <c r="F1851" i="1" s="1"/>
  <c r="G1843" i="1"/>
  <c r="F1843" i="1"/>
  <c r="E1843" i="1"/>
  <c r="G1846" i="1"/>
  <c r="F1846" i="1"/>
  <c r="G1844" i="1"/>
  <c r="E1834" i="1"/>
  <c r="F1841" i="1"/>
  <c r="G1839" i="1"/>
  <c r="G1837" i="1"/>
  <c r="G1835" i="1"/>
  <c r="E1821" i="1"/>
  <c r="G1830" i="1"/>
  <c r="G1828" i="1"/>
  <c r="G1826" i="1"/>
  <c r="G1824" i="1"/>
  <c r="G1822" i="1"/>
  <c r="E1780" i="1"/>
  <c r="E1813" i="1"/>
  <c r="F1816" i="1"/>
  <c r="F1813" i="1" s="1"/>
  <c r="G1814" i="1"/>
  <c r="E1798" i="1"/>
  <c r="G1809" i="1"/>
  <c r="G1807" i="1"/>
  <c r="G1805" i="1"/>
  <c r="G1803" i="1"/>
  <c r="G1801" i="1"/>
  <c r="G1799" i="1"/>
  <c r="E1791" i="1"/>
  <c r="G1796" i="1"/>
  <c r="G1791" i="1" s="1"/>
  <c r="F1796" i="1"/>
  <c r="F1791" i="1" s="1"/>
  <c r="G1794" i="1"/>
  <c r="G1792" i="1"/>
  <c r="E1786" i="1"/>
  <c r="G1787" i="1"/>
  <c r="F1789" i="1" s="1"/>
  <c r="G1781" i="1"/>
  <c r="F1781" i="1"/>
  <c r="E1781" i="1"/>
  <c r="G1782" i="1"/>
  <c r="F1784" i="1" s="1"/>
  <c r="G1784" i="1" s="1"/>
  <c r="E1726" i="1"/>
  <c r="E1743" i="1"/>
  <c r="G1774" i="1"/>
  <c r="G1772" i="1"/>
  <c r="G1770" i="1"/>
  <c r="G1768" i="1"/>
  <c r="G1766" i="1"/>
  <c r="G1764" i="1"/>
  <c r="G1762" i="1"/>
  <c r="G1760" i="1"/>
  <c r="G1758" i="1"/>
  <c r="G1756" i="1"/>
  <c r="G1754" i="1"/>
  <c r="G1752" i="1"/>
  <c r="G1750" i="1"/>
  <c r="G1748" i="1"/>
  <c r="G1746" i="1"/>
  <c r="G1744" i="1"/>
  <c r="E1736" i="1"/>
  <c r="G1739" i="1"/>
  <c r="G1737" i="1"/>
  <c r="F1741" i="1" s="1"/>
  <c r="G1741" i="1" s="1"/>
  <c r="G1736" i="1" s="1"/>
  <c r="E1727" i="1"/>
  <c r="G1732" i="1"/>
  <c r="G1730" i="1"/>
  <c r="G1728" i="1"/>
  <c r="F1734" i="1" s="1"/>
  <c r="E1663" i="1"/>
  <c r="E1718" i="1"/>
  <c r="G1719" i="1"/>
  <c r="F1721" i="1" s="1"/>
  <c r="E1711" i="1"/>
  <c r="G1714" i="1"/>
  <c r="G1712" i="1"/>
  <c r="E1698" i="1"/>
  <c r="G1707" i="1"/>
  <c r="G1705" i="1"/>
  <c r="G1703" i="1"/>
  <c r="G1701" i="1"/>
  <c r="G1699" i="1"/>
  <c r="F1693" i="1"/>
  <c r="E1693" i="1"/>
  <c r="F1696" i="1"/>
  <c r="G1696" i="1" s="1"/>
  <c r="G1693" i="1" s="1"/>
  <c r="G1694" i="1"/>
  <c r="E1684" i="1"/>
  <c r="G1689" i="1"/>
  <c r="G1687" i="1"/>
  <c r="G1685" i="1"/>
  <c r="F1691" i="1" s="1"/>
  <c r="F1684" i="1" s="1"/>
  <c r="E1675" i="1"/>
  <c r="G1680" i="1"/>
  <c r="G1678" i="1"/>
  <c r="G1676" i="1"/>
  <c r="E1664" i="1"/>
  <c r="G1671" i="1"/>
  <c r="G1669" i="1"/>
  <c r="G1667" i="1"/>
  <c r="G1665" i="1"/>
  <c r="E1567" i="1"/>
  <c r="G1656" i="1"/>
  <c r="F1656" i="1"/>
  <c r="E1656" i="1"/>
  <c r="G1657" i="1"/>
  <c r="F1659" i="1" s="1"/>
  <c r="G1659" i="1" s="1"/>
  <c r="E1651" i="1"/>
  <c r="F1654" i="1"/>
  <c r="F1651" i="1" s="1"/>
  <c r="G1652" i="1"/>
  <c r="E1643" i="1"/>
  <c r="F1644" i="1"/>
  <c r="E1644" i="1"/>
  <c r="F1647" i="1"/>
  <c r="G1647" i="1" s="1"/>
  <c r="G1644" i="1" s="1"/>
  <c r="F1649" i="1" s="1"/>
  <c r="G1645" i="1"/>
  <c r="E1602" i="1"/>
  <c r="E1636" i="1"/>
  <c r="G1637" i="1"/>
  <c r="F1639" i="1" s="1"/>
  <c r="E1629" i="1"/>
  <c r="G1634" i="1"/>
  <c r="G1629" i="1" s="1"/>
  <c r="G1632" i="1"/>
  <c r="G1630" i="1"/>
  <c r="F1634" i="1" s="1"/>
  <c r="F1629" i="1" s="1"/>
  <c r="G1624" i="1"/>
  <c r="F1624" i="1"/>
  <c r="E1624" i="1"/>
  <c r="F1627" i="1"/>
  <c r="G1627" i="1" s="1"/>
  <c r="G1625" i="1"/>
  <c r="F1615" i="1"/>
  <c r="E1615" i="1"/>
  <c r="G1620" i="1"/>
  <c r="G1618" i="1"/>
  <c r="F1622" i="1" s="1"/>
  <c r="G1622" i="1" s="1"/>
  <c r="G1615" i="1" s="1"/>
  <c r="G1616" i="1"/>
  <c r="E1608" i="1"/>
  <c r="G1613" i="1"/>
  <c r="G1608" i="1" s="1"/>
  <c r="G1611" i="1"/>
  <c r="G1609" i="1"/>
  <c r="F1613" i="1" s="1"/>
  <c r="F1608" i="1" s="1"/>
  <c r="E1603" i="1"/>
  <c r="F1606" i="1"/>
  <c r="F1603" i="1" s="1"/>
  <c r="G1604" i="1"/>
  <c r="E1568" i="1"/>
  <c r="F1591" i="1"/>
  <c r="E1591" i="1"/>
  <c r="G1596" i="1"/>
  <c r="G1594" i="1"/>
  <c r="G1592" i="1"/>
  <c r="F1598" i="1" s="1"/>
  <c r="G1598" i="1" s="1"/>
  <c r="G1591" i="1" s="1"/>
  <c r="G1586" i="1"/>
  <c r="E1586" i="1"/>
  <c r="F1589" i="1"/>
  <c r="G1589" i="1" s="1"/>
  <c r="G1587" i="1"/>
  <c r="E1569" i="1"/>
  <c r="G1582" i="1"/>
  <c r="G1580" i="1"/>
  <c r="G1578" i="1"/>
  <c r="G1576" i="1"/>
  <c r="G1574" i="1"/>
  <c r="G1572" i="1"/>
  <c r="G1570" i="1"/>
  <c r="E1548" i="1"/>
  <c r="G1563" i="1"/>
  <c r="G1561" i="1"/>
  <c r="G1559" i="1"/>
  <c r="G1557" i="1"/>
  <c r="G1555" i="1"/>
  <c r="G1553" i="1"/>
  <c r="G1551" i="1"/>
  <c r="G1549" i="1"/>
  <c r="F1565" i="1" s="1"/>
  <c r="E1335" i="1"/>
  <c r="E1541" i="1"/>
  <c r="G1544" i="1"/>
  <c r="G1541" i="1" s="1"/>
  <c r="F1544" i="1"/>
  <c r="F1541" i="1" s="1"/>
  <c r="G1542" i="1"/>
  <c r="E1530" i="1"/>
  <c r="G1537" i="1"/>
  <c r="G1535" i="1"/>
  <c r="G1533" i="1"/>
  <c r="F1539" i="1" s="1"/>
  <c r="G1531" i="1"/>
  <c r="E1475" i="1"/>
  <c r="E1519" i="1"/>
  <c r="G1524" i="1"/>
  <c r="G1522" i="1"/>
  <c r="G1520" i="1"/>
  <c r="F1526" i="1" s="1"/>
  <c r="E1514" i="1"/>
  <c r="F1517" i="1"/>
  <c r="G1517" i="1" s="1"/>
  <c r="G1514" i="1" s="1"/>
  <c r="G1515" i="1"/>
  <c r="G1505" i="1"/>
  <c r="F1505" i="1"/>
  <c r="E1505" i="1"/>
  <c r="G1512" i="1"/>
  <c r="G1510" i="1"/>
  <c r="G1508" i="1"/>
  <c r="F1512" i="1" s="1"/>
  <c r="G1506" i="1"/>
  <c r="E1494" i="1"/>
  <c r="G1503" i="1"/>
  <c r="G1494" i="1" s="1"/>
  <c r="G1501" i="1"/>
  <c r="G1499" i="1"/>
  <c r="G1497" i="1"/>
  <c r="G1495" i="1"/>
  <c r="F1503" i="1" s="1"/>
  <c r="F1494" i="1" s="1"/>
  <c r="E1481" i="1"/>
  <c r="G1490" i="1"/>
  <c r="G1488" i="1"/>
  <c r="G1486" i="1"/>
  <c r="G1484" i="1"/>
  <c r="G1482" i="1"/>
  <c r="E1476" i="1"/>
  <c r="G1477" i="1"/>
  <c r="F1479" i="1" s="1"/>
  <c r="E1372" i="1"/>
  <c r="E1468" i="1"/>
  <c r="G1469" i="1"/>
  <c r="F1471" i="1" s="1"/>
  <c r="E1457" i="1"/>
  <c r="G1464" i="1"/>
  <c r="G1462" i="1"/>
  <c r="G1460" i="1"/>
  <c r="F1466" i="1" s="1"/>
  <c r="G1458" i="1"/>
  <c r="E1442" i="1"/>
  <c r="G1453" i="1"/>
  <c r="G1451" i="1"/>
  <c r="G1449" i="1"/>
  <c r="F1455" i="1" s="1"/>
  <c r="G1447" i="1"/>
  <c r="G1445" i="1"/>
  <c r="G1443" i="1"/>
  <c r="E1427" i="1"/>
  <c r="F1440" i="1"/>
  <c r="F1427" i="1" s="1"/>
  <c r="G1438" i="1"/>
  <c r="G1436" i="1"/>
  <c r="G1434" i="1"/>
  <c r="G1432" i="1"/>
  <c r="G1430" i="1"/>
  <c r="G1428" i="1"/>
  <c r="E1400" i="1"/>
  <c r="G1423" i="1"/>
  <c r="G1421" i="1"/>
  <c r="G1419" i="1"/>
  <c r="G1417" i="1"/>
  <c r="G1415" i="1"/>
  <c r="G1413" i="1"/>
  <c r="G1411" i="1"/>
  <c r="G1409" i="1"/>
  <c r="G1407" i="1"/>
  <c r="G1405" i="1"/>
  <c r="G1403" i="1"/>
  <c r="G1401" i="1"/>
  <c r="E1373" i="1"/>
  <c r="G1396" i="1"/>
  <c r="G1394" i="1"/>
  <c r="G1392" i="1"/>
  <c r="G1390" i="1"/>
  <c r="G1388" i="1"/>
  <c r="G1386" i="1"/>
  <c r="G1384" i="1"/>
  <c r="G1382" i="1"/>
  <c r="G1380" i="1"/>
  <c r="G1378" i="1"/>
  <c r="G1376" i="1"/>
  <c r="G1374" i="1"/>
  <c r="E1336" i="1"/>
  <c r="F1365" i="1"/>
  <c r="E1365" i="1"/>
  <c r="F1368" i="1"/>
  <c r="G1368" i="1" s="1"/>
  <c r="G1365" i="1" s="1"/>
  <c r="G1366" i="1"/>
  <c r="E1358" i="1"/>
  <c r="F1363" i="1"/>
  <c r="G1361" i="1"/>
  <c r="G1359" i="1"/>
  <c r="E1347" i="1"/>
  <c r="G1356" i="1"/>
  <c r="G1347" i="1" s="1"/>
  <c r="F1356" i="1"/>
  <c r="F1347" i="1" s="1"/>
  <c r="G1354" i="1"/>
  <c r="G1352" i="1"/>
  <c r="G1350" i="1"/>
  <c r="G1348" i="1"/>
  <c r="F1342" i="1"/>
  <c r="E1342" i="1"/>
  <c r="G1345" i="1"/>
  <c r="G1342" i="1" s="1"/>
  <c r="F1345" i="1"/>
  <c r="G1343" i="1"/>
  <c r="E1337" i="1"/>
  <c r="G1338" i="1"/>
  <c r="F1340" i="1" s="1"/>
  <c r="E1255" i="1"/>
  <c r="E1326" i="1"/>
  <c r="G1329" i="1"/>
  <c r="G1327" i="1"/>
  <c r="F1313" i="1"/>
  <c r="E1313" i="1"/>
  <c r="G1322" i="1"/>
  <c r="G1320" i="1"/>
  <c r="G1318" i="1"/>
  <c r="G1316" i="1"/>
  <c r="G1314" i="1"/>
  <c r="F1324" i="1" s="1"/>
  <c r="G1324" i="1" s="1"/>
  <c r="G1313" i="1" s="1"/>
  <c r="E1300" i="1"/>
  <c r="G1309" i="1"/>
  <c r="G1307" i="1"/>
  <c r="G1305" i="1"/>
  <c r="G1303" i="1"/>
  <c r="F1311" i="1" s="1"/>
  <c r="G1301" i="1"/>
  <c r="E1263" i="1"/>
  <c r="G1296" i="1"/>
  <c r="G1294" i="1"/>
  <c r="G1292" i="1"/>
  <c r="G1290" i="1"/>
  <c r="G1288" i="1"/>
  <c r="G1286" i="1"/>
  <c r="G1284" i="1"/>
  <c r="G1282" i="1"/>
  <c r="G1280" i="1"/>
  <c r="G1278" i="1"/>
  <c r="G1276" i="1"/>
  <c r="G1274" i="1"/>
  <c r="G1272" i="1"/>
  <c r="G1270" i="1"/>
  <c r="G1268" i="1"/>
  <c r="G1266" i="1"/>
  <c r="G1264" i="1"/>
  <c r="F1298" i="1" s="1"/>
  <c r="G1256" i="1"/>
  <c r="E1256" i="1"/>
  <c r="F1261" i="1"/>
  <c r="G1261" i="1" s="1"/>
  <c r="G1259" i="1"/>
  <c r="G1257" i="1"/>
  <c r="E1154" i="1"/>
  <c r="E1236" i="1"/>
  <c r="G1249" i="1"/>
  <c r="G1247" i="1"/>
  <c r="G1245" i="1"/>
  <c r="G1243" i="1"/>
  <c r="G1241" i="1"/>
  <c r="G1239" i="1"/>
  <c r="G1237" i="1"/>
  <c r="F1251" i="1" s="1"/>
  <c r="E1223" i="1"/>
  <c r="G1232" i="1"/>
  <c r="G1230" i="1"/>
  <c r="G1228" i="1"/>
  <c r="G1226" i="1"/>
  <c r="G1224" i="1"/>
  <c r="E1202" i="1"/>
  <c r="G1219" i="1"/>
  <c r="G1217" i="1"/>
  <c r="G1215" i="1"/>
  <c r="G1213" i="1"/>
  <c r="G1211" i="1"/>
  <c r="G1209" i="1"/>
  <c r="G1207" i="1"/>
  <c r="G1205" i="1"/>
  <c r="G1203" i="1"/>
  <c r="E1187" i="1"/>
  <c r="E1195" i="1"/>
  <c r="G1196" i="1"/>
  <c r="F1198" i="1" s="1"/>
  <c r="E1188" i="1"/>
  <c r="G1191" i="1"/>
  <c r="F1193" i="1" s="1"/>
  <c r="G1189" i="1"/>
  <c r="E1166" i="1"/>
  <c r="G1183" i="1"/>
  <c r="G1181" i="1"/>
  <c r="G1179" i="1"/>
  <c r="G1177" i="1"/>
  <c r="G1175" i="1"/>
  <c r="G1173" i="1"/>
  <c r="G1171" i="1"/>
  <c r="G1169" i="1"/>
  <c r="G1167" i="1"/>
  <c r="F1185" i="1" s="1"/>
  <c r="E1155" i="1"/>
  <c r="G1162" i="1"/>
  <c r="G1160" i="1"/>
  <c r="G1158" i="1"/>
  <c r="G1156" i="1"/>
  <c r="E525" i="1"/>
  <c r="E1047" i="1"/>
  <c r="E1142" i="1"/>
  <c r="G1145" i="1"/>
  <c r="G1143" i="1"/>
  <c r="E1102" i="1"/>
  <c r="E1135" i="1"/>
  <c r="G1138" i="1"/>
  <c r="G1135" i="1" s="1"/>
  <c r="G1136" i="1"/>
  <c r="F1138" i="1" s="1"/>
  <c r="F1135" i="1" s="1"/>
  <c r="E1120" i="1"/>
  <c r="F1133" i="1"/>
  <c r="G1131" i="1"/>
  <c r="G1129" i="1"/>
  <c r="G1127" i="1"/>
  <c r="G1125" i="1"/>
  <c r="G1123" i="1"/>
  <c r="G1121" i="1"/>
  <c r="F1113" i="1"/>
  <c r="E1113" i="1"/>
  <c r="G1116" i="1"/>
  <c r="G1114" i="1"/>
  <c r="F1118" i="1" s="1"/>
  <c r="G1118" i="1" s="1"/>
  <c r="G1113" i="1" s="1"/>
  <c r="E1108" i="1"/>
  <c r="G1111" i="1"/>
  <c r="G1108" i="1" s="1"/>
  <c r="G1109" i="1"/>
  <c r="F1111" i="1" s="1"/>
  <c r="F1108" i="1" s="1"/>
  <c r="E1103" i="1"/>
  <c r="F1106" i="1"/>
  <c r="G1104" i="1"/>
  <c r="E1048" i="1"/>
  <c r="E1065" i="1"/>
  <c r="G1096" i="1"/>
  <c r="G1094" i="1"/>
  <c r="G1092" i="1"/>
  <c r="G1090" i="1"/>
  <c r="G1088" i="1"/>
  <c r="G1086" i="1"/>
  <c r="G1084" i="1"/>
  <c r="G1082" i="1"/>
  <c r="G1080" i="1"/>
  <c r="G1078" i="1"/>
  <c r="G1076" i="1"/>
  <c r="G1074" i="1"/>
  <c r="G1072" i="1"/>
  <c r="G1070" i="1"/>
  <c r="G1068" i="1"/>
  <c r="G1066" i="1"/>
  <c r="E1058" i="1"/>
  <c r="G1061" i="1"/>
  <c r="F1063" i="1" s="1"/>
  <c r="G1059" i="1"/>
  <c r="E1049" i="1"/>
  <c r="F1056" i="1"/>
  <c r="G1054" i="1"/>
  <c r="G1052" i="1"/>
  <c r="G1050" i="1"/>
  <c r="E997" i="1"/>
  <c r="G1040" i="1"/>
  <c r="F1040" i="1"/>
  <c r="E1040" i="1"/>
  <c r="G1043" i="1"/>
  <c r="G1041" i="1"/>
  <c r="F1043" i="1" s="1"/>
  <c r="E1033" i="1"/>
  <c r="G1036" i="1"/>
  <c r="G1034" i="1"/>
  <c r="E1020" i="1"/>
  <c r="G1029" i="1"/>
  <c r="G1027" i="1"/>
  <c r="G1025" i="1"/>
  <c r="G1023" i="1"/>
  <c r="F1031" i="1" s="1"/>
  <c r="G1021" i="1"/>
  <c r="E1015" i="1"/>
  <c r="F1018" i="1"/>
  <c r="G1016" i="1"/>
  <c r="E1008" i="1"/>
  <c r="G1011" i="1"/>
  <c r="G1009" i="1"/>
  <c r="F1013" i="1" s="1"/>
  <c r="F1008" i="1" s="1"/>
  <c r="E1003" i="1"/>
  <c r="G1004" i="1"/>
  <c r="F1006" i="1" s="1"/>
  <c r="F1003" i="1" s="1"/>
  <c r="E998" i="1"/>
  <c r="G1001" i="1"/>
  <c r="G998" i="1" s="1"/>
  <c r="F1001" i="1"/>
  <c r="F998" i="1" s="1"/>
  <c r="G999" i="1"/>
  <c r="E903" i="1"/>
  <c r="E990" i="1"/>
  <c r="F993" i="1"/>
  <c r="G993" i="1" s="1"/>
  <c r="G990" i="1" s="1"/>
  <c r="G991" i="1"/>
  <c r="E985" i="1"/>
  <c r="F988" i="1"/>
  <c r="G986" i="1"/>
  <c r="E977" i="1"/>
  <c r="E978" i="1"/>
  <c r="G979" i="1"/>
  <c r="F981" i="1" s="1"/>
  <c r="F978" i="1" s="1"/>
  <c r="E936" i="1"/>
  <c r="E970" i="1"/>
  <c r="G971" i="1"/>
  <c r="F973" i="1" s="1"/>
  <c r="E963" i="1"/>
  <c r="G966" i="1"/>
  <c r="G964" i="1"/>
  <c r="F968" i="1" s="1"/>
  <c r="G958" i="1"/>
  <c r="F958" i="1"/>
  <c r="E958" i="1"/>
  <c r="G961" i="1"/>
  <c r="G959" i="1"/>
  <c r="F961" i="1" s="1"/>
  <c r="F949" i="1"/>
  <c r="E949" i="1"/>
  <c r="G956" i="1"/>
  <c r="G949" i="1" s="1"/>
  <c r="F956" i="1"/>
  <c r="G954" i="1"/>
  <c r="G952" i="1"/>
  <c r="G950" i="1"/>
  <c r="F942" i="1"/>
  <c r="E942" i="1"/>
  <c r="G947" i="1"/>
  <c r="G942" i="1" s="1"/>
  <c r="F947" i="1"/>
  <c r="G945" i="1"/>
  <c r="G943" i="1"/>
  <c r="E937" i="1"/>
  <c r="G938" i="1"/>
  <c r="F940" i="1" s="1"/>
  <c r="E904" i="1"/>
  <c r="E925" i="1"/>
  <c r="G930" i="1"/>
  <c r="G928" i="1"/>
  <c r="G926" i="1"/>
  <c r="E920" i="1"/>
  <c r="G921" i="1"/>
  <c r="F923" i="1" s="1"/>
  <c r="G923" i="1" s="1"/>
  <c r="G920" i="1" s="1"/>
  <c r="E905" i="1"/>
  <c r="G916" i="1"/>
  <c r="G914" i="1"/>
  <c r="G912" i="1"/>
  <c r="G910" i="1"/>
  <c r="G908" i="1"/>
  <c r="F918" i="1" s="1"/>
  <c r="G906" i="1"/>
  <c r="E884" i="1"/>
  <c r="G899" i="1"/>
  <c r="G897" i="1"/>
  <c r="G895" i="1"/>
  <c r="G893" i="1"/>
  <c r="G891" i="1"/>
  <c r="G889" i="1"/>
  <c r="G887" i="1"/>
  <c r="G885" i="1"/>
  <c r="F901" i="1" s="1"/>
  <c r="E691" i="1"/>
  <c r="E877" i="1"/>
  <c r="F880" i="1"/>
  <c r="F877" i="1" s="1"/>
  <c r="G878" i="1"/>
  <c r="E866" i="1"/>
  <c r="G873" i="1"/>
  <c r="G871" i="1"/>
  <c r="G869" i="1"/>
  <c r="G867" i="1"/>
  <c r="F875" i="1" s="1"/>
  <c r="E811" i="1"/>
  <c r="E855" i="1"/>
  <c r="F862" i="1"/>
  <c r="F855" i="1" s="1"/>
  <c r="G860" i="1"/>
  <c r="G858" i="1"/>
  <c r="G856" i="1"/>
  <c r="E850" i="1"/>
  <c r="F853" i="1"/>
  <c r="F850" i="1" s="1"/>
  <c r="G851" i="1"/>
  <c r="E841" i="1"/>
  <c r="G846" i="1"/>
  <c r="G844" i="1"/>
  <c r="F848" i="1" s="1"/>
  <c r="G842" i="1"/>
  <c r="E830" i="1"/>
  <c r="G837" i="1"/>
  <c r="G835" i="1"/>
  <c r="G833" i="1"/>
  <c r="G831" i="1"/>
  <c r="F839" i="1" s="1"/>
  <c r="E817" i="1"/>
  <c r="G826" i="1"/>
  <c r="G824" i="1"/>
  <c r="G822" i="1"/>
  <c r="G820" i="1"/>
  <c r="G818" i="1"/>
  <c r="F828" i="1" s="1"/>
  <c r="E812" i="1"/>
  <c r="G813" i="1"/>
  <c r="F815" i="1" s="1"/>
  <c r="G815" i="1" s="1"/>
  <c r="G812" i="1" s="1"/>
  <c r="E724" i="1"/>
  <c r="E804" i="1"/>
  <c r="F807" i="1"/>
  <c r="F804" i="1" s="1"/>
  <c r="G805" i="1"/>
  <c r="E797" i="1"/>
  <c r="G800" i="1"/>
  <c r="G798" i="1"/>
  <c r="F802" i="1" s="1"/>
  <c r="E782" i="1"/>
  <c r="G795" i="1"/>
  <c r="G782" i="1" s="1"/>
  <c r="G793" i="1"/>
  <c r="G791" i="1"/>
  <c r="G789" i="1"/>
  <c r="G787" i="1"/>
  <c r="G785" i="1"/>
  <c r="G783" i="1"/>
  <c r="F795" i="1" s="1"/>
  <c r="F782" i="1" s="1"/>
  <c r="E769" i="1"/>
  <c r="G778" i="1"/>
  <c r="G776" i="1"/>
  <c r="G774" i="1"/>
  <c r="G772" i="1"/>
  <c r="F780" i="1" s="1"/>
  <c r="G770" i="1"/>
  <c r="E752" i="1"/>
  <c r="G765" i="1"/>
  <c r="G763" i="1"/>
  <c r="G761" i="1"/>
  <c r="G759" i="1"/>
  <c r="G757" i="1"/>
  <c r="G755" i="1"/>
  <c r="F767" i="1" s="1"/>
  <c r="G753" i="1"/>
  <c r="E725" i="1"/>
  <c r="G748" i="1"/>
  <c r="G746" i="1"/>
  <c r="G744" i="1"/>
  <c r="G742" i="1"/>
  <c r="G740" i="1"/>
  <c r="G738" i="1"/>
  <c r="G736" i="1"/>
  <c r="G734" i="1"/>
  <c r="G732" i="1"/>
  <c r="G730" i="1"/>
  <c r="F750" i="1" s="1"/>
  <c r="G728" i="1"/>
  <c r="G726" i="1"/>
  <c r="E692" i="1"/>
  <c r="G717" i="1"/>
  <c r="E717" i="1"/>
  <c r="G720" i="1"/>
  <c r="F720" i="1"/>
  <c r="F717" i="1" s="1"/>
  <c r="G718" i="1"/>
  <c r="E710" i="1"/>
  <c r="F715" i="1"/>
  <c r="G713" i="1"/>
  <c r="G711" i="1"/>
  <c r="E703" i="1"/>
  <c r="G706" i="1"/>
  <c r="G704" i="1"/>
  <c r="F708" i="1" s="1"/>
  <c r="G708" i="1" s="1"/>
  <c r="G703" i="1" s="1"/>
  <c r="G698" i="1"/>
  <c r="E698" i="1"/>
  <c r="G701" i="1"/>
  <c r="F701" i="1"/>
  <c r="F698" i="1" s="1"/>
  <c r="G699" i="1"/>
  <c r="E693" i="1"/>
  <c r="F696" i="1"/>
  <c r="G694" i="1"/>
  <c r="E611" i="1"/>
  <c r="E682" i="1"/>
  <c r="G685" i="1"/>
  <c r="G683" i="1"/>
  <c r="E671" i="1"/>
  <c r="G678" i="1"/>
  <c r="G676" i="1"/>
  <c r="F680" i="1" s="1"/>
  <c r="G674" i="1"/>
  <c r="G672" i="1"/>
  <c r="E658" i="1"/>
  <c r="G667" i="1"/>
  <c r="G665" i="1"/>
  <c r="G663" i="1"/>
  <c r="G661" i="1"/>
  <c r="G659" i="1"/>
  <c r="E619" i="1"/>
  <c r="G654" i="1"/>
  <c r="G652" i="1"/>
  <c r="G650" i="1"/>
  <c r="G648" i="1"/>
  <c r="G646" i="1"/>
  <c r="G644" i="1"/>
  <c r="G642" i="1"/>
  <c r="G640" i="1"/>
  <c r="G638" i="1"/>
  <c r="G636" i="1"/>
  <c r="G634" i="1"/>
  <c r="G632" i="1"/>
  <c r="G630" i="1"/>
  <c r="G628" i="1"/>
  <c r="G626" i="1"/>
  <c r="G624" i="1"/>
  <c r="G622" i="1"/>
  <c r="F656" i="1" s="1"/>
  <c r="G620" i="1"/>
  <c r="E612" i="1"/>
  <c r="G615" i="1"/>
  <c r="G613" i="1"/>
  <c r="F617" i="1" s="1"/>
  <c r="E526" i="1"/>
  <c r="E592" i="1"/>
  <c r="G605" i="1"/>
  <c r="G603" i="1"/>
  <c r="F607" i="1" s="1"/>
  <c r="G601" i="1"/>
  <c r="G599" i="1"/>
  <c r="G597" i="1"/>
  <c r="G595" i="1"/>
  <c r="G593" i="1"/>
  <c r="G581" i="1"/>
  <c r="F581" i="1"/>
  <c r="E581" i="1"/>
  <c r="F590" i="1"/>
  <c r="G590" i="1" s="1"/>
  <c r="G588" i="1"/>
  <c r="G586" i="1"/>
  <c r="G584" i="1"/>
  <c r="G582" i="1"/>
  <c r="E566" i="1"/>
  <c r="G577" i="1"/>
  <c r="G575" i="1"/>
  <c r="G573" i="1"/>
  <c r="G571" i="1"/>
  <c r="G569" i="1"/>
  <c r="F579" i="1" s="1"/>
  <c r="G567" i="1"/>
  <c r="E553" i="1"/>
  <c r="F559" i="1"/>
  <c r="E559" i="1"/>
  <c r="G562" i="1"/>
  <c r="G559" i="1" s="1"/>
  <c r="F562" i="1"/>
  <c r="G560" i="1"/>
  <c r="E554" i="1"/>
  <c r="G555" i="1"/>
  <c r="F557" i="1" s="1"/>
  <c r="G557" i="1" s="1"/>
  <c r="G554" i="1" s="1"/>
  <c r="F564" i="1" s="1"/>
  <c r="E536" i="1"/>
  <c r="G549" i="1"/>
  <c r="G547" i="1"/>
  <c r="G545" i="1"/>
  <c r="G543" i="1"/>
  <c r="G541" i="1"/>
  <c r="G539" i="1"/>
  <c r="G537" i="1"/>
  <c r="E527" i="1"/>
  <c r="G532" i="1"/>
  <c r="F534" i="1" s="1"/>
  <c r="G530" i="1"/>
  <c r="G528" i="1"/>
  <c r="E490" i="1"/>
  <c r="E506" i="1"/>
  <c r="G519" i="1"/>
  <c r="G517" i="1"/>
  <c r="G515" i="1"/>
  <c r="G513" i="1"/>
  <c r="G511" i="1"/>
  <c r="G509" i="1"/>
  <c r="G507" i="1"/>
  <c r="F520" i="1" s="1"/>
  <c r="E491" i="1"/>
  <c r="E497" i="1"/>
  <c r="G500" i="1"/>
  <c r="G498" i="1"/>
  <c r="E492" i="1"/>
  <c r="F495" i="1"/>
  <c r="F492" i="1" s="1"/>
  <c r="G493" i="1"/>
  <c r="E435" i="1"/>
  <c r="F483" i="1"/>
  <c r="E483" i="1"/>
  <c r="G486" i="1"/>
  <c r="G483" i="1" s="1"/>
  <c r="F486" i="1"/>
  <c r="G484" i="1"/>
  <c r="E436" i="1"/>
  <c r="E464" i="1"/>
  <c r="G477" i="1"/>
  <c r="G475" i="1"/>
  <c r="G473" i="1"/>
  <c r="G471" i="1"/>
  <c r="G469" i="1"/>
  <c r="G467" i="1"/>
  <c r="F479" i="1" s="1"/>
  <c r="G465" i="1"/>
  <c r="E437" i="1"/>
  <c r="G460" i="1"/>
  <c r="G458" i="1"/>
  <c r="G456" i="1"/>
  <c r="G454" i="1"/>
  <c r="G452" i="1"/>
  <c r="G450" i="1"/>
  <c r="G448" i="1"/>
  <c r="G446" i="1"/>
  <c r="G444" i="1"/>
  <c r="G442" i="1"/>
  <c r="G440" i="1"/>
  <c r="G438" i="1"/>
  <c r="F462" i="1" s="1"/>
  <c r="E408" i="1"/>
  <c r="E424" i="1"/>
  <c r="G431" i="1"/>
  <c r="G424" i="1" s="1"/>
  <c r="F431" i="1"/>
  <c r="F424" i="1" s="1"/>
  <c r="G429" i="1"/>
  <c r="G427" i="1"/>
  <c r="G425" i="1"/>
  <c r="E409" i="1"/>
  <c r="E410" i="1"/>
  <c r="G419" i="1"/>
  <c r="G417" i="1"/>
  <c r="G415" i="1"/>
  <c r="G413" i="1"/>
  <c r="G411" i="1"/>
  <c r="F420" i="1" s="1"/>
  <c r="E369" i="1"/>
  <c r="E389" i="1"/>
  <c r="G402" i="1"/>
  <c r="G400" i="1"/>
  <c r="G398" i="1"/>
  <c r="G396" i="1"/>
  <c r="G394" i="1"/>
  <c r="G392" i="1"/>
  <c r="G390" i="1"/>
  <c r="F404" i="1" s="1"/>
  <c r="F389" i="1" s="1"/>
  <c r="E370" i="1"/>
  <c r="G385" i="1"/>
  <c r="G383" i="1"/>
  <c r="G381" i="1"/>
  <c r="G379" i="1"/>
  <c r="G377" i="1"/>
  <c r="G375" i="1"/>
  <c r="G373" i="1"/>
  <c r="G371" i="1"/>
  <c r="E344" i="1"/>
  <c r="E354" i="1"/>
  <c r="G363" i="1"/>
  <c r="G361" i="1"/>
  <c r="G359" i="1"/>
  <c r="G357" i="1"/>
  <c r="G355" i="1"/>
  <c r="F365" i="1" s="1"/>
  <c r="E345" i="1"/>
  <c r="G350" i="1"/>
  <c r="G348" i="1"/>
  <c r="G346" i="1"/>
  <c r="F352" i="1" s="1"/>
  <c r="E308" i="1"/>
  <c r="E332" i="1"/>
  <c r="G339" i="1"/>
  <c r="G337" i="1"/>
  <c r="G335" i="1"/>
  <c r="G333" i="1"/>
  <c r="E309" i="1"/>
  <c r="E319" i="1"/>
  <c r="G326" i="1"/>
  <c r="G324" i="1"/>
  <c r="G322" i="1"/>
  <c r="G320" i="1"/>
  <c r="F328" i="1" s="1"/>
  <c r="G328" i="1" s="1"/>
  <c r="G319" i="1" s="1"/>
  <c r="E310" i="1"/>
  <c r="G315" i="1"/>
  <c r="G313" i="1"/>
  <c r="G311" i="1"/>
  <c r="F317" i="1" s="1"/>
  <c r="E299" i="1"/>
  <c r="G304" i="1"/>
  <c r="G302" i="1"/>
  <c r="G300" i="1"/>
  <c r="F306" i="1" s="1"/>
  <c r="E268" i="1"/>
  <c r="G296" i="1"/>
  <c r="E269" i="1"/>
  <c r="E281" i="1"/>
  <c r="G290" i="1"/>
  <c r="G288" i="1"/>
  <c r="G286" i="1"/>
  <c r="G284" i="1"/>
  <c r="G282" i="1"/>
  <c r="E270" i="1"/>
  <c r="G277" i="1"/>
  <c r="G275" i="1"/>
  <c r="G273" i="1"/>
  <c r="G271" i="1"/>
  <c r="F279" i="1" s="1"/>
  <c r="E224" i="1"/>
  <c r="E261" i="1"/>
  <c r="F264" i="1"/>
  <c r="F261" i="1" s="1"/>
  <c r="G262" i="1"/>
  <c r="E225" i="1"/>
  <c r="E243" i="1"/>
  <c r="F257" i="1"/>
  <c r="G256" i="1"/>
  <c r="G254" i="1"/>
  <c r="G252" i="1"/>
  <c r="G250" i="1"/>
  <c r="G248" i="1"/>
  <c r="G246" i="1"/>
  <c r="G244" i="1"/>
  <c r="E226" i="1"/>
  <c r="G239" i="1"/>
  <c r="G237" i="1"/>
  <c r="G235" i="1"/>
  <c r="G233" i="1"/>
  <c r="G231" i="1"/>
  <c r="G229" i="1"/>
  <c r="G227" i="1"/>
  <c r="E206" i="1"/>
  <c r="E216" i="1"/>
  <c r="G219" i="1"/>
  <c r="F220" i="1" s="1"/>
  <c r="G220" i="1" s="1"/>
  <c r="G216" i="1" s="1"/>
  <c r="G217" i="1"/>
  <c r="F207" i="1"/>
  <c r="E207" i="1"/>
  <c r="F214" i="1"/>
  <c r="G214" i="1" s="1"/>
  <c r="G207" i="1" s="1"/>
  <c r="G212" i="1"/>
  <c r="G210" i="1"/>
  <c r="G208" i="1"/>
  <c r="E177" i="1"/>
  <c r="E199" i="1"/>
  <c r="G200" i="1"/>
  <c r="F202" i="1" s="1"/>
  <c r="E178" i="1"/>
  <c r="E188" i="1"/>
  <c r="G193" i="1"/>
  <c r="G191" i="1"/>
  <c r="G189" i="1"/>
  <c r="F195" i="1" s="1"/>
  <c r="E179" i="1"/>
  <c r="G184" i="1"/>
  <c r="G182" i="1"/>
  <c r="G180" i="1"/>
  <c r="F186" i="1" s="1"/>
  <c r="E127" i="1"/>
  <c r="E170" i="1"/>
  <c r="G173" i="1"/>
  <c r="G170" i="1" s="1"/>
  <c r="F173" i="1"/>
  <c r="F170" i="1" s="1"/>
  <c r="G171" i="1"/>
  <c r="E163" i="1"/>
  <c r="G166" i="1"/>
  <c r="G164" i="1"/>
  <c r="F168" i="1" s="1"/>
  <c r="E128" i="1"/>
  <c r="G160" i="1"/>
  <c r="G159" i="1"/>
  <c r="G157" i="1"/>
  <c r="G155" i="1"/>
  <c r="G153" i="1"/>
  <c r="G151" i="1"/>
  <c r="G149" i="1"/>
  <c r="G147" i="1"/>
  <c r="G145" i="1"/>
  <c r="G143" i="1"/>
  <c r="G141" i="1"/>
  <c r="G139" i="1"/>
  <c r="G137" i="1"/>
  <c r="G135" i="1"/>
  <c r="G133" i="1"/>
  <c r="G131" i="1"/>
  <c r="G129" i="1"/>
  <c r="E97" i="1"/>
  <c r="G123" i="1"/>
  <c r="G122" i="1"/>
  <c r="G120" i="1"/>
  <c r="G118" i="1"/>
  <c r="G116" i="1"/>
  <c r="G114" i="1"/>
  <c r="G112" i="1"/>
  <c r="G110" i="1"/>
  <c r="G108" i="1"/>
  <c r="G106" i="1"/>
  <c r="G104" i="1"/>
  <c r="G102" i="1"/>
  <c r="G100" i="1"/>
  <c r="G98" i="1"/>
  <c r="E80" i="1"/>
  <c r="E88" i="1"/>
  <c r="G91" i="1"/>
  <c r="G89" i="1"/>
  <c r="F93" i="1" s="1"/>
  <c r="G93" i="1" s="1"/>
  <c r="G88" i="1" s="1"/>
  <c r="F81" i="1"/>
  <c r="E81" i="1"/>
  <c r="G86" i="1"/>
  <c r="G81" i="1" s="1"/>
  <c r="G84" i="1"/>
  <c r="G82" i="1"/>
  <c r="F86" i="1" s="1"/>
  <c r="E25" i="1"/>
  <c r="E51" i="1"/>
  <c r="G74" i="1"/>
  <c r="G72" i="1"/>
  <c r="G70" i="1"/>
  <c r="G68" i="1"/>
  <c r="G66" i="1"/>
  <c r="G64" i="1"/>
  <c r="G62" i="1"/>
  <c r="G60" i="1"/>
  <c r="G58" i="1"/>
  <c r="G56" i="1"/>
  <c r="G54" i="1"/>
  <c r="G52" i="1"/>
  <c r="E26" i="1"/>
  <c r="G47" i="1"/>
  <c r="G45" i="1"/>
  <c r="G43" i="1"/>
  <c r="G41" i="1"/>
  <c r="G39" i="1"/>
  <c r="G37" i="1"/>
  <c r="G35" i="1"/>
  <c r="G33" i="1"/>
  <c r="G31" i="1"/>
  <c r="G29" i="1"/>
  <c r="F49" i="1" s="1"/>
  <c r="G27" i="1"/>
  <c r="E5" i="1"/>
  <c r="E15" i="1"/>
  <c r="G19" i="1"/>
  <c r="G17" i="1"/>
  <c r="G16" i="1"/>
  <c r="F21" i="1" s="1"/>
  <c r="G21" i="1" s="1"/>
  <c r="G15" i="1" s="1"/>
  <c r="E6" i="1"/>
  <c r="G11" i="1"/>
  <c r="G9" i="1"/>
  <c r="G7" i="1"/>
  <c r="F13" i="1" s="1"/>
  <c r="G13" i="1" s="1"/>
  <c r="G6" i="1" s="1"/>
  <c r="F23" i="1" l="1"/>
  <c r="G49" i="1"/>
  <c r="G26" i="1" s="1"/>
  <c r="F26" i="1"/>
  <c r="G564" i="1"/>
  <c r="G553" i="1" s="1"/>
  <c r="F553" i="1"/>
  <c r="F566" i="1"/>
  <c r="G579" i="1"/>
  <c r="G566" i="1" s="1"/>
  <c r="G168" i="1"/>
  <c r="G163" i="1" s="1"/>
  <c r="F163" i="1"/>
  <c r="F216" i="1"/>
  <c r="G264" i="1"/>
  <c r="G261" i="1" s="1"/>
  <c r="G901" i="1"/>
  <c r="G884" i="1" s="1"/>
  <c r="F884" i="1"/>
  <c r="F88" i="1"/>
  <c r="F222" i="1"/>
  <c r="F310" i="1"/>
  <c r="G317" i="1"/>
  <c r="G310" i="1" s="1"/>
  <c r="F330" i="1" s="1"/>
  <c r="F527" i="1"/>
  <c r="G534" i="1"/>
  <c r="G527" i="1" s="1"/>
  <c r="F619" i="1"/>
  <c r="G656" i="1"/>
  <c r="G619" i="1" s="1"/>
  <c r="F905" i="1"/>
  <c r="G918" i="1"/>
  <c r="G905" i="1" s="1"/>
  <c r="F125" i="1"/>
  <c r="F299" i="1"/>
  <c r="G306" i="1"/>
  <c r="G299" i="1" s="1"/>
  <c r="G696" i="1"/>
  <c r="G693" i="1" s="1"/>
  <c r="F693" i="1"/>
  <c r="G617" i="1"/>
  <c r="G612" i="1" s="1"/>
  <c r="F612" i="1"/>
  <c r="F769" i="1"/>
  <c r="G780" i="1"/>
  <c r="G769" i="1" s="1"/>
  <c r="F6" i="1"/>
  <c r="F76" i="1"/>
  <c r="F199" i="1"/>
  <c r="G202" i="1"/>
  <c r="G199" i="1" s="1"/>
  <c r="G257" i="1"/>
  <c r="G243" i="1" s="1"/>
  <c r="F243" i="1"/>
  <c r="G462" i="1"/>
  <c r="G437" i="1" s="1"/>
  <c r="F437" i="1"/>
  <c r="G750" i="1"/>
  <c r="G725" i="1" s="1"/>
  <c r="F725" i="1"/>
  <c r="G848" i="1"/>
  <c r="G841" i="1" s="1"/>
  <c r="F841" i="1"/>
  <c r="G968" i="1"/>
  <c r="G963" i="1" s="1"/>
  <c r="F963" i="1"/>
  <c r="G195" i="1"/>
  <c r="G188" i="1" s="1"/>
  <c r="F188" i="1"/>
  <c r="F95" i="1"/>
  <c r="F241" i="1"/>
  <c r="F270" i="1"/>
  <c r="G279" i="1"/>
  <c r="G270" i="1" s="1"/>
  <c r="F319" i="1"/>
  <c r="F410" i="1"/>
  <c r="G420" i="1"/>
  <c r="G410" i="1" s="1"/>
  <c r="F422" i="1" s="1"/>
  <c r="F551" i="1"/>
  <c r="F671" i="1"/>
  <c r="G680" i="1"/>
  <c r="G671" i="1" s="1"/>
  <c r="G839" i="1"/>
  <c r="G830" i="1" s="1"/>
  <c r="F830" i="1"/>
  <c r="F970" i="1"/>
  <c r="G973" i="1"/>
  <c r="G970" i="1" s="1"/>
  <c r="F345" i="1"/>
  <c r="G352" i="1"/>
  <c r="G345" i="1" s="1"/>
  <c r="G802" i="1"/>
  <c r="G797" i="1" s="1"/>
  <c r="F797" i="1"/>
  <c r="F506" i="1"/>
  <c r="G520" i="1"/>
  <c r="G506" i="1" s="1"/>
  <c r="G767" i="1"/>
  <c r="G752" i="1" s="1"/>
  <c r="F752" i="1"/>
  <c r="F817" i="1"/>
  <c r="G828" i="1"/>
  <c r="G817" i="1" s="1"/>
  <c r="F864" i="1" s="1"/>
  <c r="G875" i="1"/>
  <c r="G866" i="1" s="1"/>
  <c r="F866" i="1"/>
  <c r="G940" i="1"/>
  <c r="G937" i="1" s="1"/>
  <c r="F937" i="1"/>
  <c r="F161" i="1"/>
  <c r="F15" i="1"/>
  <c r="G186" i="1"/>
  <c r="G179" i="1" s="1"/>
  <c r="F197" i="1" s="1"/>
  <c r="F179" i="1"/>
  <c r="F292" i="1"/>
  <c r="G365" i="1"/>
  <c r="G354" i="1" s="1"/>
  <c r="F354" i="1"/>
  <c r="F387" i="1"/>
  <c r="G404" i="1"/>
  <c r="G389" i="1" s="1"/>
  <c r="G479" i="1"/>
  <c r="G464" i="1" s="1"/>
  <c r="F464" i="1"/>
  <c r="G607" i="1"/>
  <c r="G592" i="1" s="1"/>
  <c r="F592" i="1"/>
  <c r="G715" i="1"/>
  <c r="G710" i="1" s="1"/>
  <c r="F710" i="1"/>
  <c r="F502" i="1"/>
  <c r="F554" i="1"/>
  <c r="F703" i="1"/>
  <c r="F920" i="1"/>
  <c r="F1164" i="1"/>
  <c r="F1188" i="1"/>
  <c r="G1193" i="1"/>
  <c r="G1188" i="1" s="1"/>
  <c r="G1311" i="1"/>
  <c r="G1300" i="1" s="1"/>
  <c r="F1300" i="1"/>
  <c r="F1398" i="1"/>
  <c r="F1530" i="1"/>
  <c r="G1539" i="1"/>
  <c r="G1530" i="1" s="1"/>
  <c r="F1874" i="1"/>
  <c r="G1894" i="1"/>
  <c r="G1874" i="1" s="1"/>
  <c r="F340" i="1"/>
  <c r="F669" i="1"/>
  <c r="F687" i="1"/>
  <c r="F812" i="1"/>
  <c r="F932" i="1"/>
  <c r="F990" i="1"/>
  <c r="G1006" i="1"/>
  <c r="G1003" i="1" s="1"/>
  <c r="G1018" i="1"/>
  <c r="G1015" i="1" s="1"/>
  <c r="F1015" i="1"/>
  <c r="F1049" i="1"/>
  <c r="G1056" i="1"/>
  <c r="G1049" i="1" s="1"/>
  <c r="F1234" i="1"/>
  <c r="F1337" i="1"/>
  <c r="G1340" i="1"/>
  <c r="G1337" i="1" s="1"/>
  <c r="F1370" i="1" s="1"/>
  <c r="F1358" i="1"/>
  <c r="G1363" i="1"/>
  <c r="G1358" i="1" s="1"/>
  <c r="F1476" i="1"/>
  <c r="G1479" i="1"/>
  <c r="G1476" i="1" s="1"/>
  <c r="G1526" i="1"/>
  <c r="G1519" i="1" s="1"/>
  <c r="F1519" i="1"/>
  <c r="F1727" i="1"/>
  <c r="G1734" i="1"/>
  <c r="G1727" i="1" s="1"/>
  <c r="F1834" i="1"/>
  <c r="G1841" i="1"/>
  <c r="G1834" i="1" s="1"/>
  <c r="F1147" i="1"/>
  <c r="F1195" i="1"/>
  <c r="G1198" i="1"/>
  <c r="G1195" i="1" s="1"/>
  <c r="F1457" i="1"/>
  <c r="G1466" i="1"/>
  <c r="G1457" i="1" s="1"/>
  <c r="F1548" i="1"/>
  <c r="G1565" i="1"/>
  <c r="G1548" i="1" s="1"/>
  <c r="G1639" i="1"/>
  <c r="G1636" i="1" s="1"/>
  <c r="F1636" i="1"/>
  <c r="F985" i="1"/>
  <c r="G988" i="1"/>
  <c r="G985" i="1" s="1"/>
  <c r="G1106" i="1"/>
  <c r="G1103" i="1" s="1"/>
  <c r="F1140" i="1" s="1"/>
  <c r="F1103" i="1"/>
  <c r="F1120" i="1"/>
  <c r="G1133" i="1"/>
  <c r="G1120" i="1" s="1"/>
  <c r="G862" i="1"/>
  <c r="G855" i="1" s="1"/>
  <c r="G495" i="1"/>
  <c r="G492" i="1" s="1"/>
  <c r="G853" i="1"/>
  <c r="G850" i="1" s="1"/>
  <c r="G1013" i="1"/>
  <c r="G1008" i="1" s="1"/>
  <c r="F1020" i="1"/>
  <c r="G1031" i="1"/>
  <c r="G1020" i="1" s="1"/>
  <c r="F1058" i="1"/>
  <c r="G1063" i="1"/>
  <c r="G1058" i="1" s="1"/>
  <c r="F1166" i="1"/>
  <c r="G1185" i="1"/>
  <c r="G1166" i="1" s="1"/>
  <c r="F1263" i="1"/>
  <c r="G1298" i="1"/>
  <c r="G1263" i="1" s="1"/>
  <c r="G1455" i="1"/>
  <c r="G1442" i="1" s="1"/>
  <c r="F1442" i="1"/>
  <c r="G2424" i="1"/>
  <c r="G2419" i="1" s="1"/>
  <c r="F2419" i="1"/>
  <c r="F2562" i="1"/>
  <c r="G2567" i="1"/>
  <c r="G2562" i="1" s="1"/>
  <c r="G807" i="1"/>
  <c r="G804" i="1" s="1"/>
  <c r="G880" i="1"/>
  <c r="G877" i="1" s="1"/>
  <c r="G981" i="1"/>
  <c r="G978" i="1" s="1"/>
  <c r="F983" i="1" s="1"/>
  <c r="F1236" i="1"/>
  <c r="G1251" i="1"/>
  <c r="G1236" i="1" s="1"/>
  <c r="F1468" i="1"/>
  <c r="G1471" i="1"/>
  <c r="G1468" i="1" s="1"/>
  <c r="G1649" i="1"/>
  <c r="G1643" i="1" s="1"/>
  <c r="F1643" i="1"/>
  <c r="F1718" i="1"/>
  <c r="G1721" i="1"/>
  <c r="G1718" i="1" s="1"/>
  <c r="F1098" i="1"/>
  <c r="F1221" i="1"/>
  <c r="F2098" i="1"/>
  <c r="G2118" i="1"/>
  <c r="G2098" i="1" s="1"/>
  <c r="G2749" i="1"/>
  <c r="G2696" i="1" s="1"/>
  <c r="F2696" i="1"/>
  <c r="F1038" i="1"/>
  <c r="F1256" i="1"/>
  <c r="F1586" i="1"/>
  <c r="F1736" i="1"/>
  <c r="G1851" i="1"/>
  <c r="G1848" i="1" s="1"/>
  <c r="F1848" i="1"/>
  <c r="F1984" i="1"/>
  <c r="F2030" i="1"/>
  <c r="F2136" i="1"/>
  <c r="F2228" i="1"/>
  <c r="G2238" i="1"/>
  <c r="G2228" i="1" s="1"/>
  <c r="F2291" i="1"/>
  <c r="F2804" i="1"/>
  <c r="G2809" i="1"/>
  <c r="G2804" i="1" s="1"/>
  <c r="F1331" i="1"/>
  <c r="F1776" i="1"/>
  <c r="F1832" i="1"/>
  <c r="G1926" i="1"/>
  <c r="G1914" i="1" s="1"/>
  <c r="F1914" i="1"/>
  <c r="F2028" i="1"/>
  <c r="G2046" i="1"/>
  <c r="G2028" i="1" s="1"/>
  <c r="G2366" i="1"/>
  <c r="G2348" i="1" s="1"/>
  <c r="F2348" i="1"/>
  <c r="F2893" i="1"/>
  <c r="G2904" i="1"/>
  <c r="G2893" i="1" s="1"/>
  <c r="F1584" i="1"/>
  <c r="F1786" i="1"/>
  <c r="G1789" i="1"/>
  <c r="G1786" i="1" s="1"/>
  <c r="F2170" i="1"/>
  <c r="G2188" i="1"/>
  <c r="G2170" i="1" s="1"/>
  <c r="F2332" i="1"/>
  <c r="G2339" i="1"/>
  <c r="G2332" i="1" s="1"/>
  <c r="F2341" i="1" s="1"/>
  <c r="F2533" i="1"/>
  <c r="G2542" i="1"/>
  <c r="G2533" i="1" s="1"/>
  <c r="F3009" i="1"/>
  <c r="G3018" i="1"/>
  <c r="G3009" i="1" s="1"/>
  <c r="F3076" i="1"/>
  <c r="G3098" i="1"/>
  <c r="G3076" i="1" s="1"/>
  <c r="F3183" i="1"/>
  <c r="G3192" i="1"/>
  <c r="G3183" i="1" s="1"/>
  <c r="G1440" i="1"/>
  <c r="G1427" i="1" s="1"/>
  <c r="F1492" i="1"/>
  <c r="F1855" i="1"/>
  <c r="G1860" i="1"/>
  <c r="G1855" i="1" s="1"/>
  <c r="F1896" i="1"/>
  <c r="G1912" i="1"/>
  <c r="G1896" i="1" s="1"/>
  <c r="G2322" i="1"/>
  <c r="G2311" i="1" s="1"/>
  <c r="F2311" i="1"/>
  <c r="G2639" i="1"/>
  <c r="G2636" i="1" s="1"/>
  <c r="F3174" i="1"/>
  <c r="G3180" i="1"/>
  <c r="G3174" i="1" s="1"/>
  <c r="F1425" i="1"/>
  <c r="F1682" i="1"/>
  <c r="F1709" i="1"/>
  <c r="F1716" i="1"/>
  <c r="F2120" i="1"/>
  <c r="G2128" i="1"/>
  <c r="G2120" i="1" s="1"/>
  <c r="F2206" i="1"/>
  <c r="G2210" i="1"/>
  <c r="G2206" i="1" s="1"/>
  <c r="F2250" i="1"/>
  <c r="G2306" i="1"/>
  <c r="G2295" i="1" s="1"/>
  <c r="F2308" i="1" s="1"/>
  <c r="F2295" i="1"/>
  <c r="F2388" i="1"/>
  <c r="F3052" i="1"/>
  <c r="F1514" i="1"/>
  <c r="F1673" i="1"/>
  <c r="G1691" i="1"/>
  <c r="G1684" i="1" s="1"/>
  <c r="F2447" i="1"/>
  <c r="G2452" i="1"/>
  <c r="G2447" i="1" s="1"/>
  <c r="G2461" i="1"/>
  <c r="G2459" i="1" s="1"/>
  <c r="F2459" i="1"/>
  <c r="G2832" i="1"/>
  <c r="G2825" i="1" s="1"/>
  <c r="F2825" i="1"/>
  <c r="G1606" i="1"/>
  <c r="G1603" i="1" s="1"/>
  <c r="F1641" i="1" s="1"/>
  <c r="G1654" i="1"/>
  <c r="G1651" i="1" s="1"/>
  <c r="F2076" i="1"/>
  <c r="G2092" i="1"/>
  <c r="G2076" i="1" s="1"/>
  <c r="G2595" i="1"/>
  <c r="G2592" i="1" s="1"/>
  <c r="F2592" i="1"/>
  <c r="F2433" i="1"/>
  <c r="G2438" i="1"/>
  <c r="G2433" i="1" s="1"/>
  <c r="F2482" i="1"/>
  <c r="G2490" i="1"/>
  <c r="G2482" i="1" s="1"/>
  <c r="F2578" i="1"/>
  <c r="G2583" i="1"/>
  <c r="G2578" i="1" s="1"/>
  <c r="G2991" i="1"/>
  <c r="G2986" i="1" s="1"/>
  <c r="F3000" i="1" s="1"/>
  <c r="F2986" i="1"/>
  <c r="F3067" i="1"/>
  <c r="G3069" i="1"/>
  <c r="G3067" i="1" s="1"/>
  <c r="F1811" i="1"/>
  <c r="F2024" i="1"/>
  <c r="F2520" i="1"/>
  <c r="F2597" i="1"/>
  <c r="G2600" i="1"/>
  <c r="G2597" i="1" s="1"/>
  <c r="G2264" i="1"/>
  <c r="G2260" i="1" s="1"/>
  <c r="F2431" i="1"/>
  <c r="F2480" i="1"/>
  <c r="F2505" i="1"/>
  <c r="F2634" i="1"/>
  <c r="F2694" i="1"/>
  <c r="G2782" i="1"/>
  <c r="G2775" i="1" s="1"/>
  <c r="F2818" i="1"/>
  <c r="F2875" i="1"/>
  <c r="F2937" i="1"/>
  <c r="F2950" i="1"/>
  <c r="F3003" i="1"/>
  <c r="G3007" i="1"/>
  <c r="G3003" i="1" s="1"/>
  <c r="F3020" i="1" s="1"/>
  <c r="G3065" i="1"/>
  <c r="G3054" i="1" s="1"/>
  <c r="F3054" i="1"/>
  <c r="F3108" i="1"/>
  <c r="F3172" i="1"/>
  <c r="F2168" i="1"/>
  <c r="G2417" i="1"/>
  <c r="G2412" i="1" s="1"/>
  <c r="F2412" i="1"/>
  <c r="F2863" i="1"/>
  <c r="F2882" i="1"/>
  <c r="G2886" i="1"/>
  <c r="G2882" i="1" s="1"/>
  <c r="F3152" i="1"/>
  <c r="F3194" i="1"/>
  <c r="G3201" i="1"/>
  <c r="G3194" i="1" s="1"/>
  <c r="G1816" i="1"/>
  <c r="G1813" i="1" s="1"/>
  <c r="F2074" i="1"/>
  <c r="G2226" i="1"/>
  <c r="G2216" i="1" s="1"/>
  <c r="G2395" i="1"/>
  <c r="G2392" i="1" s="1"/>
  <c r="G2445" i="1"/>
  <c r="G2440" i="1" s="1"/>
  <c r="G2531" i="1"/>
  <c r="G2522" i="1" s="1"/>
  <c r="F2553" i="1"/>
  <c r="F2555" i="1"/>
  <c r="G2560" i="1"/>
  <c r="G2555" i="1" s="1"/>
  <c r="F2627" i="1"/>
  <c r="F2773" i="1"/>
  <c r="F2797" i="1"/>
  <c r="F2811" i="1"/>
  <c r="G2816" i="1"/>
  <c r="G2811" i="1" s="1"/>
  <c r="F2952" i="1"/>
  <c r="F3045" i="1"/>
  <c r="G3074" i="1"/>
  <c r="G3071" i="1" s="1"/>
  <c r="F3101" i="1"/>
  <c r="G3106" i="1"/>
  <c r="G3101" i="1" s="1"/>
  <c r="F3115" i="1" s="1"/>
  <c r="F3220" i="1"/>
  <c r="G3223" i="1"/>
  <c r="G3220" i="1" s="1"/>
  <c r="G2576" i="1"/>
  <c r="G2569" i="1" s="1"/>
  <c r="F2799" i="1"/>
  <c r="G2802" i="1"/>
  <c r="G2799" i="1" s="1"/>
  <c r="F2967" i="1"/>
  <c r="F3135" i="1"/>
  <c r="F811" i="1" l="1"/>
  <c r="G864" i="1"/>
  <c r="G811" i="1" s="1"/>
  <c r="F1045" i="1"/>
  <c r="F1336" i="1"/>
  <c r="G1370" i="1"/>
  <c r="G1336" i="1" s="1"/>
  <c r="F3117" i="1"/>
  <c r="G3135" i="1"/>
  <c r="G3117" i="1" s="1"/>
  <c r="G1811" i="1"/>
  <c r="G1798" i="1" s="1"/>
  <c r="F1798" i="1"/>
  <c r="F925" i="1"/>
  <c r="G932" i="1"/>
  <c r="G925" i="1" s="1"/>
  <c r="F934" i="1" s="1"/>
  <c r="F1821" i="1"/>
  <c r="G1832" i="1"/>
  <c r="G1821" i="1" s="1"/>
  <c r="F1853" i="1" s="1"/>
  <c r="F2130" i="1"/>
  <c r="G2136" i="1"/>
  <c r="G2130" i="1" s="1"/>
  <c r="F1033" i="1"/>
  <c r="G1038" i="1"/>
  <c r="G1033" i="1" s="1"/>
  <c r="F977" i="1"/>
  <c r="G983" i="1"/>
  <c r="G977" i="1" s="1"/>
  <c r="F1102" i="1"/>
  <c r="G1140" i="1"/>
  <c r="G1102" i="1" s="1"/>
  <c r="G1234" i="1"/>
  <c r="G1223" i="1" s="1"/>
  <c r="F1223" i="1"/>
  <c r="F1373" i="1"/>
  <c r="G1398" i="1"/>
  <c r="G1373" i="1" s="1"/>
  <c r="F128" i="1"/>
  <c r="G161" i="1"/>
  <c r="G128" i="1" s="1"/>
  <c r="F175" i="1" s="1"/>
  <c r="F2751" i="1"/>
  <c r="G2773" i="1"/>
  <c r="G2751" i="1" s="1"/>
  <c r="G551" i="1"/>
  <c r="G536" i="1" s="1"/>
  <c r="F536" i="1"/>
  <c r="G1492" i="1"/>
  <c r="G1481" i="1" s="1"/>
  <c r="F1481" i="1"/>
  <c r="F2957" i="1"/>
  <c r="G2967" i="1"/>
  <c r="G2957" i="1" s="1"/>
  <c r="F2983" i="1" s="1"/>
  <c r="F2939" i="1"/>
  <c r="G2950" i="1"/>
  <c r="G2939" i="1" s="1"/>
  <c r="G2168" i="1"/>
  <c r="G2138" i="1" s="1"/>
  <c r="F2138" i="1"/>
  <c r="F3209" i="1"/>
  <c r="F497" i="1"/>
  <c r="G502" i="1"/>
  <c r="G497" i="1" s="1"/>
  <c r="F504" i="1" s="1"/>
  <c r="F370" i="1"/>
  <c r="G387" i="1"/>
  <c r="G370" i="1" s="1"/>
  <c r="F406" i="1" s="1"/>
  <c r="F3002" i="1"/>
  <c r="G3020" i="1"/>
  <c r="G3002" i="1" s="1"/>
  <c r="G2627" i="1"/>
  <c r="G2602" i="1" s="1"/>
  <c r="F2602" i="1"/>
  <c r="F1569" i="1"/>
  <c r="G1584" i="1"/>
  <c r="G1569" i="1" s="1"/>
  <c r="F1600" i="1" s="1"/>
  <c r="F409" i="1"/>
  <c r="G422" i="1"/>
  <c r="G409" i="1" s="1"/>
  <c r="F433" i="1" s="1"/>
  <c r="F481" i="1"/>
  <c r="G222" i="1"/>
  <c r="G206" i="1" s="1"/>
  <c r="F206" i="1"/>
  <c r="F2463" i="1"/>
  <c r="G2480" i="1"/>
  <c r="G2463" i="1" s="1"/>
  <c r="F2426" i="1"/>
  <c r="G2431" i="1"/>
  <c r="G2426" i="1" s="1"/>
  <c r="F3047" i="1"/>
  <c r="G3052" i="1"/>
  <c r="G3047" i="1" s="1"/>
  <c r="G2341" i="1"/>
  <c r="G2324" i="1" s="1"/>
  <c r="F2324" i="1"/>
  <c r="F1333" i="1"/>
  <c r="F682" i="1"/>
  <c r="G687" i="1"/>
  <c r="G682" i="1" s="1"/>
  <c r="F2544" i="1"/>
  <c r="G2553" i="1"/>
  <c r="G2544" i="1" s="1"/>
  <c r="F3154" i="1"/>
  <c r="G3172" i="1"/>
  <c r="G3154" i="1" s="1"/>
  <c r="F2870" i="1"/>
  <c r="G2875" i="1"/>
  <c r="G2870" i="1" s="1"/>
  <c r="F2368" i="1"/>
  <c r="G2388" i="1"/>
  <c r="G2368" i="1" s="1"/>
  <c r="F2390" i="1" s="1"/>
  <c r="F1711" i="1"/>
  <c r="G1716" i="1"/>
  <c r="G1711" i="1" s="1"/>
  <c r="F2343" i="1"/>
  <c r="F1326" i="1"/>
  <c r="G1331" i="1"/>
  <c r="G1326" i="1" s="1"/>
  <c r="G1984" i="1"/>
  <c r="G1928" i="1" s="1"/>
  <c r="F2026" i="1" s="1"/>
  <c r="F1928" i="1"/>
  <c r="F1528" i="1"/>
  <c r="G669" i="1"/>
  <c r="G658" i="1" s="1"/>
  <c r="F689" i="1" s="1"/>
  <c r="F658" i="1"/>
  <c r="F975" i="1"/>
  <c r="F2629" i="1"/>
  <c r="G2634" i="1"/>
  <c r="G2629" i="1" s="1"/>
  <c r="G197" i="1"/>
  <c r="G178" i="1" s="1"/>
  <c r="F204" i="1" s="1"/>
  <c r="F178" i="1"/>
  <c r="G125" i="1"/>
  <c r="G97" i="1" s="1"/>
  <c r="F97" i="1"/>
  <c r="F1602" i="1"/>
  <c r="G1641" i="1"/>
  <c r="G1602" i="1" s="1"/>
  <c r="G3045" i="1"/>
  <c r="G3028" i="1" s="1"/>
  <c r="F3137" i="1" s="1"/>
  <c r="F3028" i="1"/>
  <c r="G2937" i="1"/>
  <c r="G2906" i="1" s="1"/>
  <c r="F2906" i="1"/>
  <c r="F1743" i="1"/>
  <c r="G1776" i="1"/>
  <c r="G1743" i="1" s="1"/>
  <c r="F3139" i="1"/>
  <c r="G3152" i="1"/>
  <c r="G3139" i="1" s="1"/>
  <c r="F2985" i="1"/>
  <c r="G3000" i="1"/>
  <c r="G2985" i="1" s="1"/>
  <c r="F1698" i="1"/>
  <c r="G1709" i="1"/>
  <c r="G1698" i="1" s="1"/>
  <c r="F2212" i="1"/>
  <c r="F1142" i="1"/>
  <c r="G1147" i="1"/>
  <c r="G1142" i="1" s="1"/>
  <c r="F332" i="1"/>
  <c r="G340" i="1"/>
  <c r="G332" i="1" s="1"/>
  <c r="F1200" i="1"/>
  <c r="F722" i="1"/>
  <c r="F609" i="1"/>
  <c r="F2842" i="1"/>
  <c r="G2863" i="1"/>
  <c r="G2842" i="1" s="1"/>
  <c r="G1098" i="1"/>
  <c r="G1065" i="1" s="1"/>
  <c r="F1100" i="1" s="1"/>
  <c r="F1065" i="1"/>
  <c r="G2505" i="1"/>
  <c r="G2492" i="1" s="1"/>
  <c r="F2492" i="1"/>
  <c r="F1675" i="1"/>
  <c r="G1682" i="1"/>
  <c r="G1675" i="1" s="1"/>
  <c r="G292" i="1"/>
  <c r="G281" i="1" s="1"/>
  <c r="F294" i="1" s="1"/>
  <c r="F281" i="1"/>
  <c r="G241" i="1"/>
  <c r="G226" i="1" s="1"/>
  <c r="F259" i="1" s="1"/>
  <c r="F226" i="1"/>
  <c r="G76" i="1"/>
  <c r="G51" i="1" s="1"/>
  <c r="F51" i="1"/>
  <c r="F78" i="1"/>
  <c r="G3115" i="1"/>
  <c r="G3100" i="1" s="1"/>
  <c r="F3100" i="1"/>
  <c r="F2002" i="1"/>
  <c r="G2024" i="1"/>
  <c r="G2002" i="1" s="1"/>
  <c r="F1778" i="1"/>
  <c r="F2052" i="1"/>
  <c r="G2074" i="1"/>
  <c r="G2052" i="1" s="1"/>
  <c r="F2094" i="1" s="1"/>
  <c r="F1664" i="1"/>
  <c r="G1673" i="1"/>
  <c r="G1664" i="1" s="1"/>
  <c r="F2294" i="1"/>
  <c r="G2308" i="1"/>
  <c r="G2294" i="1" s="1"/>
  <c r="G2797" i="1"/>
  <c r="G2784" i="1" s="1"/>
  <c r="F2784" i="1"/>
  <c r="F2641" i="1"/>
  <c r="G2694" i="1"/>
  <c r="G2641" i="1" s="1"/>
  <c r="F2507" i="1"/>
  <c r="G2520" i="1"/>
  <c r="G2507" i="1" s="1"/>
  <c r="F2240" i="1"/>
  <c r="G2250" i="1"/>
  <c r="G2240" i="1" s="1"/>
  <c r="F2266" i="1" s="1"/>
  <c r="F1400" i="1"/>
  <c r="G1425" i="1"/>
  <c r="G1400" i="1" s="1"/>
  <c r="F1818" i="1"/>
  <c r="F2272" i="1"/>
  <c r="G2291" i="1"/>
  <c r="G2272" i="1" s="1"/>
  <c r="F1202" i="1"/>
  <c r="G1221" i="1"/>
  <c r="G1202" i="1" s="1"/>
  <c r="G1164" i="1"/>
  <c r="G1155" i="1" s="1"/>
  <c r="F1155" i="1"/>
  <c r="F367" i="1"/>
  <c r="F80" i="1"/>
  <c r="G95" i="1"/>
  <c r="G80" i="1" s="1"/>
  <c r="F809" i="1"/>
  <c r="G330" i="1"/>
  <c r="G309" i="1" s="1"/>
  <c r="F309" i="1"/>
  <c r="F5" i="1"/>
  <c r="G23" i="1"/>
  <c r="G5" i="1" s="1"/>
  <c r="F611" i="1" l="1"/>
  <c r="G689" i="1"/>
  <c r="G611" i="1" s="1"/>
  <c r="F904" i="1"/>
  <c r="G934" i="1"/>
  <c r="G904" i="1" s="1"/>
  <c r="F995" i="1" s="1"/>
  <c r="F491" i="1"/>
  <c r="G504" i="1"/>
  <c r="G491" i="1" s="1"/>
  <c r="F522" i="1" s="1"/>
  <c r="F1872" i="1"/>
  <c r="G2026" i="1"/>
  <c r="G1872" i="1" s="1"/>
  <c r="F1048" i="1"/>
  <c r="G1100" i="1"/>
  <c r="G1048" i="1" s="1"/>
  <c r="F1149" i="1" s="1"/>
  <c r="G2266" i="1"/>
  <c r="G2214" i="1" s="1"/>
  <c r="F2214" i="1"/>
  <c r="G294" i="1"/>
  <c r="G269" i="1" s="1"/>
  <c r="F297" i="1" s="1"/>
  <c r="F269" i="1"/>
  <c r="F2347" i="1"/>
  <c r="G2390" i="1"/>
  <c r="G2347" i="1" s="1"/>
  <c r="F344" i="1"/>
  <c r="G367" i="1"/>
  <c r="G344" i="1" s="1"/>
  <c r="F1726" i="1"/>
  <c r="G1778" i="1"/>
  <c r="G1726" i="1" s="1"/>
  <c r="F1867" i="1" s="1"/>
  <c r="F997" i="1"/>
  <c r="G1045" i="1"/>
  <c r="G997" i="1" s="1"/>
  <c r="F25" i="1"/>
  <c r="G78" i="1"/>
  <c r="G25" i="1" s="1"/>
  <c r="G609" i="1"/>
  <c r="G526" i="1" s="1"/>
  <c r="F526" i="1"/>
  <c r="G2212" i="1"/>
  <c r="G2096" i="1" s="1"/>
  <c r="F2096" i="1"/>
  <c r="G975" i="1"/>
  <c r="G936" i="1" s="1"/>
  <c r="F936" i="1"/>
  <c r="G2343" i="1"/>
  <c r="G2310" i="1" s="1"/>
  <c r="F2310" i="1"/>
  <c r="G481" i="1"/>
  <c r="G436" i="1" s="1"/>
  <c r="F488" i="1" s="1"/>
  <c r="F436" i="1"/>
  <c r="F3027" i="1"/>
  <c r="G3137" i="1"/>
  <c r="G3027" i="1" s="1"/>
  <c r="F3216" i="1" s="1"/>
  <c r="F1255" i="1"/>
  <c r="G1333" i="1"/>
  <c r="G1255" i="1" s="1"/>
  <c r="G2094" i="1"/>
  <c r="G2050" i="1" s="1"/>
  <c r="F2050" i="1"/>
  <c r="F692" i="1"/>
  <c r="G722" i="1"/>
  <c r="G692" i="1" s="1"/>
  <c r="F408" i="1"/>
  <c r="G433" i="1"/>
  <c r="G408" i="1" s="1"/>
  <c r="G204" i="1"/>
  <c r="G177" i="1" s="1"/>
  <c r="F177" i="1"/>
  <c r="F2345" i="1"/>
  <c r="G175" i="1"/>
  <c r="G127" i="1" s="1"/>
  <c r="F127" i="1"/>
  <c r="F724" i="1"/>
  <c r="G809" i="1"/>
  <c r="G724" i="1" s="1"/>
  <c r="F1780" i="1"/>
  <c r="G1818" i="1"/>
  <c r="G1780" i="1" s="1"/>
  <c r="G1200" i="1"/>
  <c r="G1187" i="1" s="1"/>
  <c r="F1187" i="1"/>
  <c r="F369" i="1"/>
  <c r="G406" i="1"/>
  <c r="G369" i="1" s="1"/>
  <c r="F1475" i="1"/>
  <c r="G1528" i="1"/>
  <c r="G1475" i="1" s="1"/>
  <c r="G1600" i="1"/>
  <c r="G1568" i="1" s="1"/>
  <c r="F1661" i="1" s="1"/>
  <c r="F1568" i="1"/>
  <c r="F1820" i="1"/>
  <c r="G1853" i="1"/>
  <c r="G1820" i="1" s="1"/>
  <c r="F2956" i="1"/>
  <c r="G2983" i="1"/>
  <c r="G2956" i="1" s="1"/>
  <c r="F225" i="1"/>
  <c r="G259" i="1"/>
  <c r="G225" i="1" s="1"/>
  <c r="F266" i="1" s="1"/>
  <c r="F1253" i="1"/>
  <c r="F342" i="1"/>
  <c r="F1723" i="1"/>
  <c r="F3182" i="1"/>
  <c r="G3209" i="1"/>
  <c r="G3182" i="1" s="1"/>
  <c r="F1473" i="1"/>
  <c r="G266" i="1" l="1"/>
  <c r="G224" i="1" s="1"/>
  <c r="F224" i="1"/>
  <c r="G1867" i="1"/>
  <c r="G1725" i="1" s="1"/>
  <c r="F1725" i="1"/>
  <c r="G1473" i="1"/>
  <c r="G1372" i="1" s="1"/>
  <c r="F1546" i="1" s="1"/>
  <c r="F1372" i="1"/>
  <c r="F2268" i="1"/>
  <c r="F308" i="1"/>
  <c r="G342" i="1"/>
  <c r="G308" i="1" s="1"/>
  <c r="F268" i="1"/>
  <c r="G297" i="1"/>
  <c r="G268" i="1" s="1"/>
  <c r="F882" i="1"/>
  <c r="G1723" i="1"/>
  <c r="G1663" i="1" s="1"/>
  <c r="F1663" i="1"/>
  <c r="F2293" i="1"/>
  <c r="G2345" i="1"/>
  <c r="G2293" i="1" s="1"/>
  <c r="F1154" i="1"/>
  <c r="G1253" i="1"/>
  <c r="G1154" i="1" s="1"/>
  <c r="F490" i="1"/>
  <c r="G522" i="1"/>
  <c r="G490" i="1" s="1"/>
  <c r="F1567" i="1"/>
  <c r="G1661" i="1"/>
  <c r="G1567" i="1" s="1"/>
  <c r="F3026" i="1"/>
  <c r="G3216" i="1"/>
  <c r="G3026" i="1" s="1"/>
  <c r="F903" i="1"/>
  <c r="G995" i="1"/>
  <c r="G903" i="1" s="1"/>
  <c r="G488" i="1"/>
  <c r="G435" i="1" s="1"/>
  <c r="F435" i="1"/>
  <c r="G1149" i="1"/>
  <c r="G1047" i="1" s="1"/>
  <c r="F1047" i="1"/>
  <c r="F691" i="1" l="1"/>
  <c r="G882" i="1"/>
  <c r="G691" i="1" s="1"/>
  <c r="F1151" i="1" s="1"/>
  <c r="F1871" i="1"/>
  <c r="G2268" i="1"/>
  <c r="G1871" i="1" s="1"/>
  <c r="G1546" i="1"/>
  <c r="G1335" i="1" s="1"/>
  <c r="F1869" i="1" s="1"/>
  <c r="F1335" i="1"/>
  <c r="F1153" i="1" l="1"/>
  <c r="G1869" i="1"/>
  <c r="G1153" i="1" s="1"/>
  <c r="F525" i="1"/>
  <c r="G1151" i="1"/>
  <c r="G525" i="1" s="1"/>
  <c r="F2270" i="1" s="1"/>
  <c r="F524" i="1" l="1"/>
  <c r="G2270" i="1"/>
  <c r="G524" i="1" s="1"/>
  <c r="F3024" i="1" s="1"/>
  <c r="G3024" i="1" l="1"/>
  <c r="G4" i="1" s="1"/>
  <c r="F3225" i="1" s="1"/>
  <c r="G3225" i="1" s="1"/>
  <c r="F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José Antonio Jerez Halcón</author>
  </authors>
  <commentList>
    <comment ref="A3" authorId="0" shapeId="0" xr:uid="{7EE67073-3F13-44AE-943C-C115F810D4D3}">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xr:uid="{485CC828-750A-4613-AD11-97EFC84CFA06}">
      <text>
        <r>
          <rPr>
            <b/>
            <sz val="9"/>
            <color indexed="81"/>
            <rFont val="Tahoma"/>
            <family val="2"/>
          </rPr>
          <t>Naturaleza del concepto (ver menú contextual)</t>
        </r>
      </text>
    </comment>
    <comment ref="C3" authorId="0" shapeId="0" xr:uid="{098B2B93-6544-43B2-A66F-D4805A7C2194}">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xr:uid="{96CEDCE4-5905-405F-8694-7B1D1629D364}">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xr:uid="{4085F577-13D5-46E2-9F78-68A9EA370743}">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F3" authorId="0" shapeId="0" xr:uid="{A874EAFF-4E8A-43F1-B780-87CD0B041756}">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G3" authorId="0" shapeId="0" xr:uid="{B403A913-D37D-4587-89CA-2ADD010CEFE0}">
      <text>
        <r>
          <rPr>
            <b/>
            <sz val="9"/>
            <color indexed="81"/>
            <rFont val="Tahoma"/>
            <family val="2"/>
          </rPr>
          <t>Presupuesto vigente, suma de presupuesto inicial y modificaciones aprobadas
Incluye costes indirectos (PEM) si esta definido el porcentaje
Magenta: El producto de la cantidad por el precio del presupuesto está afectado por un factor o por el porcentaje de costes indirectos</t>
        </r>
      </text>
    </comment>
  </commentList>
</comments>
</file>

<file path=xl/sharedStrings.xml><?xml version="1.0" encoding="utf-8"?>
<sst xmlns="http://schemas.openxmlformats.org/spreadsheetml/2006/main" count="7230" uniqueCount="3201">
  <si>
    <t>Presupuesto</t>
  </si>
  <si>
    <t>Código</t>
  </si>
  <si>
    <t>Nat</t>
  </si>
  <si>
    <t>Ud</t>
  </si>
  <si>
    <t>Resumen</t>
  </si>
  <si>
    <t>CanPres</t>
  </si>
  <si>
    <t>Pres</t>
  </si>
  <si>
    <t>ImpPres</t>
  </si>
  <si>
    <t>FASE 1</t>
  </si>
  <si>
    <t>Capítulo</t>
  </si>
  <si>
    <t/>
  </si>
  <si>
    <t>02</t>
  </si>
  <si>
    <t>MOVIMIENTO TIERRAS</t>
  </si>
  <si>
    <t>02.01</t>
  </si>
  <si>
    <t>BLOQUE 1 PARCELA 15B</t>
  </si>
  <si>
    <t>B1.02.01.01</t>
  </si>
  <si>
    <t>Partida</t>
  </si>
  <si>
    <t>m3</t>
  </si>
  <si>
    <t>EXCAVACIÓN EN VACIADO</t>
  </si>
  <si>
    <t>Excavacion a cielo abierto, en VACIADO, según estudio geotécnico, incluso parte proporcional de esponjamiento, agotamiento de aguas y lodos, perfilado y apuntalado de taludes o bermas si fuese necesario, todo ello ejecutado por medios mecanicos, según  CTE DB SE-C. Se excavará y desechará la capa superficial de rellenos antrópicos, s/Estudio geotécnico, transportándolas a vertedero, para posetriormente ejecutar el vaciado, incluyendo la extraccion de tierras fuera de la excavacion, reserva de tierras para relleno y el resto carga sobre camion, transporte de tierras a vertedero controlado, canon de vertido y todos los medios auxiliares necesarios para la perfecta realizacion de estos trabajos, así como p.p. de excavación de pozos de cimentación, de la profundidad indicada en planos de cimentación, efectuada por medios mecánicos, según  CTE DB SE-C, incluso parte proporcional de refino de paramentos y fondos de la excavación para fosos de ascensor y arquetas. 
Incluye el precio de la unidad, el rasanteado, nivelado y compactado con medios mecánicos del fondo de la excavación. La entibación, acodamiento, agotamiento de aguas, si existiesen, su captación y conducción a redes generales o puntos autorizados, formación de taludes con pendientes acordes a la estabilidad del terreno, protección higrométrica con recubrimiento de lámina de PVC de 600 µ o todas las medidas necesarias para evitar desprendimiento del terreno en caso de no poder respetar los ángulos de los taludes naturales. Eliminación de instalaciones obsoletas existentes, cimentaciones antiguas y restos de cualquier tipo, Sujeción o afianzamiento de las instalaciones existentes en la zona de vaciado, incluyendo su desvío, si fuese necesario, ejecución de rampas necesarias para camion y maquinaria,  camión grúa para extracción de cubas de tierra retroexcavadora en última fase.
Criterio de medición: Medido según perfil teórico, considerando la parte proporcional de esponjamiento
Las actividades de excavación deberán realizarse con la presencia e intervención de un topógrafo para fijar las cotas de plataformas de trabajo</t>
  </si>
  <si>
    <t>B1.02.01.02</t>
  </si>
  <si>
    <t>RELLENO TIERRAS PROCEDENTE EXCAVACIÓN</t>
  </si>
  <si>
    <t>Rellenos con tierra seleccionada procedente de la propia excavación, con medios mecánicos; y compactación en tongadas sucesivas de 30 cm de espesor máximo con pisón vibrante de guiado manual, hasta alcanzar una densidad seca no inferior al 95% de la máxima obtenida en el ensayo Proctor Modificado.
Volumen medido sobre las secciones teóricas de la excavación, según documentación gráfica de Proyecto.</t>
  </si>
  <si>
    <t>B1.02.01.03</t>
  </si>
  <si>
    <t>EXCAVACIÓN EN VACIADO DE ESCOMBROS</t>
  </si>
  <si>
    <t>Excavación, carga y retirada de escombros a vertedero autorizado.
Según el estudio geotécnico el nivel 1 cota entre 0 y -0,80, se trata de un relleno antrópico derivado de la actividad anterior y que puede describirse como una arcilla limo arenosa con restos vegetales y hormigón y un terreno vegetal constituido por acilla limosa marrón con indicios de raíces y restos vegetales.
En caso de que no exista esta capa superficial, o que sea de poco volumen que permita retirarlo mezclado con tierra a vertedero no se utilizará en esta partida. Si por el contrario hubiera que llevarlo a vertedero autorizado el precio unitario se aplicará a los m3 de excavación real, justificándolo con los tickets del canon de vertido correspondiente.</t>
  </si>
  <si>
    <t>Total 02.01</t>
  </si>
  <si>
    <t>02.02</t>
  </si>
  <si>
    <t>BLOQUE 2 PARCELA 15A</t>
  </si>
  <si>
    <t>B2.02.02.01</t>
  </si>
  <si>
    <t>B2.02.02.02</t>
  </si>
  <si>
    <t>RELLENO TIERRAS PROCEDENTE DE EXCAVACIÓN</t>
  </si>
  <si>
    <t>B2.02.01.04</t>
  </si>
  <si>
    <t>Excavación, carga y retirada de escombros a vertedero autorizado.
Según el estudio geotécnico el nivel 1 cota entre 0 y -0,80, se trata de un relleno antrópico derivado de la actividad anterior y que puede describirse como una arcilla limo arenosa con restos vegetales y hormigón y un terreno vegetal constituido por acilla limosa marrón con indicios de raíces y restos vegetales.
En caso de que no existe esta capa superficial, o que sea de poco volumen que permita retirarlo mezclado con tierra a vertedero no se utilizará en esta partida. Si por el contrario ubiera que llevarlo a vertedero autorizado el precio unitario se aplicará a los m3 de excavación real, justificándolo con los tickets del canon de vertido correspondiente.</t>
  </si>
  <si>
    <t>Total 02.02</t>
  </si>
  <si>
    <t>Total 02</t>
  </si>
  <si>
    <t>03</t>
  </si>
  <si>
    <t>CIMENTACIÓN</t>
  </si>
  <si>
    <t>03.01</t>
  </si>
  <si>
    <t>CIMENTACIÓN BLOQUE 1-15b</t>
  </si>
  <si>
    <t>03.01.1</t>
  </si>
  <si>
    <t>HORMIGÓN DE LIMPIEZA HL-15 /B/25 10 cm</t>
  </si>
  <si>
    <t>Hormigón de limpieza de 10 cm de espesor, ejecutado con hormigón HL-150, consistencia blanda y tamaño máximo del árido 25, vertido mediante bomba, grúa o directo, elaborado en central, ejecutado bajo elementos de cimentación losas, zapatas o vigas- desde la cota de excavación hasta la cota inferior de la cimentación, incluso retacado o recalce de fosos de ascensor o zapatas que reciban el empuje de las tierras circundantes, vertido, vibrado, nivelación y medios auxiliares. Ejecutado según Código Estructural y CTE. 
Criterio de medición: Medido el volumen según dimensiones teóricas de elementos de cimentación especificadas en planos.</t>
  </si>
  <si>
    <t>03.01.2</t>
  </si>
  <si>
    <t>HORMIGÓN ARMADO EN ZAPATAS HA-25/B/25/XC2</t>
  </si>
  <si>
    <t>Hormigón armado en zapatas de cimentación HA-25/B/25/XC2, consistencia blanda y tamaño máximo del árido 25 mm; elaborado en central, para cualquier medio de vertido y vibrado, encofrado según necesidades y  especificaciones de proyecto armada con acero en barras corrugadas B500S con cuantías s/ planos de cimentación , incluyendo solapes y anclajes.
Incluye:
- Estudio por parte de la constructora de las interferencias con las instalaciones enterradas y la previsión y el replanteo previo al hormigonado de los pasatubos y cajeados necesarios para el paso de instalaciones, formación de cajeado de dimensiones 30x30x10cm en el fondo del foso de ascensores para vaciado en caso de inundación y replanteo y tendido de la red de tierra.
- Replanteo general, fijación de los puntos y  niveles de referencia, y  trazado de los elementos estructurales que arranquen sobre la zapata de cimentación.
- Comprobación de planeidad y limpieza del soporte (hormigón de limpieza)
- Replanteo y formación de las juntas de construcción o retracción de acuerdo con los criterios y  prescripciones indicadas por parte de la D.F.
- Encofrado perdido y recuperable y desencofrado de los puntos singulares en los que sea necesario según especificaciones de proyecto, incluso limpieza, humedecido, aplicación del desencofrante, desencofrado y p.p. de elementos complementarios para su estabilidad y adecuada ejecución
- Suministro y colocación de armadura  B-500 S, con sello CIETSID con cuantías y dimensiones segun planos, incluso corte, labrado, colocación y p.p. de atado con alambre recocido, separadores, despuntes, armadura longitudinal y transversal superior e inferior, vigas, refuerzos, esperas en muros, replanteo, encamillado  y sujección de las mismas, juntas de trabajo, formación de banqueos, solapes, ejecutado según planos.  Incluso p.p.  recubrimiento de tuberías de saneamiento con trazado por debajo de la cara inferior de la los de cimentación, según planos de detalles. 
- Suministro, vertido, vibrado, y  curado del hormigón para  cimentación HA-25/B/25/XC2, de consistencia blanda y tamaño máximo del árido 25 mm, elaborado en central, incluso aditivos de curado y anticongelante cuando sea necesario.
Incluso p.p. de limpieza de fondos, vibrado y curado, desescombro, nivelación y recalce de terrenos suspendidos o cimientos medianeros, medios auxiliares, pasatubos. Incluso posibles achiques de agua y avenamientos.
Ejecutado según Código Estructural, CTE y proyecto.
Medido en volumen teórico según planos de proyecto</t>
  </si>
  <si>
    <t>03.01.2A</t>
  </si>
  <si>
    <t>HORMIGÓN ARMADO EN LOSA HA-25/B/25/XC2 RAMPA</t>
  </si>
  <si>
    <t>Ejecución de LOSA de cimentación acabada con fratasado y pulido al cuarzo, de hormigón HA-25/B/25/XC2, consistencia blanda de retraccxión moderada y tamaño máximo del árido 25 mm; elaborado en central, para cualquier medio de vertido y vibrado, encofrado según necesidades y  especificaciones de proyecto armada con acero en barras corrugadas B500S en cuantia necesaria según documentación gráfica de proyecto.
Incluye:
- Estudio por parte de la constructora de las interferencias con las instalaciones enterradas y la previsión y el replanteo previo al hormigonado de los pasatubos y cajeados necesarios para el paso de instalaciones y tendido de la red de tierra.
- Replanteo general, fijación de los puntos y  niveles de referencia, y  trazado de los elementos estructurales que arranquen sobre la losa de cimentación.
- Comprobación de planeidad y limpieza del soporte (hormigón de limpieza)
- Replanteo y formación de las juntas de construcción de acuerdo con los criterios y  prescripciones indicadas por parte de la D.F.
- Replanteo y formación de las juntas de retracción de acuerdo con las indicaciones de la D.F.
- Encofrado perdido y recuperable y desencofrado de los puntos singulares en los que sea necesario según especificaciones de proyecto, incluso limpieza, humedecido, aplicación del desencofrante, desencofrado y p.p. de elementos complementarios para su estabilidad y adecuada ejecución
- Suministro y colocación de armadura  B-500 S, con sello CIETSID en cuantia necesaria según planos de proyecto., incluso corte, labrado, colocación y p.p. de atado con alambre recocido, separadores, despuntes, armadura longitudinal y transversal superior e inferior, vigas, refuerzos, esperas en muros, replanteo, encamillado  y sujección de las mismas, juntas de trabajo, formación de banqueos, solapes, ejecutado según planos.  Incluso p.p. de recrecido y armado de la losa en su parte inferior, recubriendo tuberías de saneamiento con trazado por debajo de la cara inferior de la losa de cimentación, según planos de detalles. 
- Suministro, vertido, vibrado, acabado superficial con regla vibrante y curado del hormigón para losas de cimentación HA-25/B/25/XC2, de consistencia blanda y tamaño máximo del árido 25 mm, elaborado en central, incluso aditivos de curado colmatador de poros y anticongelante cuando sea necesario.
- Ejecución por bataches cuando sea necesario a requerimiento de la D.F.
Incluso p.p. de limpieza de fondos, vibrado y curado, desescombro, nivelación y recalce de terrenos suspendidos o cimientos medianeros, medios auxiliares, pasatubos. Incluso posibles achiques de agua y avenamientos.
Ejecutado según Código Estructural, CTE y proyecto
En general se incluyen todos los trabajos, medios auxiliares y  materiales que sean necesarios para la correcta ejecución y acabado de la unidad. Ejecutado según Código Estructural, CTE.DB-SE-C.
Medido el volumen teórico según documetación gráfica de proyecto.</t>
  </si>
  <si>
    <t>03.01.3</t>
  </si>
  <si>
    <t>ENCACHADO BOLOS 80/40</t>
  </si>
  <si>
    <t>Mejora de terreno mediante capa drenante con bolos 40/80 mm. extendida y compacta sobre la explanada homogénea, en dos tongadas de 20 cm. incluso nivelación y compactación al 100% PM de  la superficie soporte y elementos para su confinamiento.
Criterio de medición: Medido el volumen teórico ejecutado.</t>
  </si>
  <si>
    <t>03.01.4</t>
  </si>
  <si>
    <t>m2</t>
  </si>
  <si>
    <t>GEOTEXTIL ANTICONTAMINANTE</t>
  </si>
  <si>
    <t>Suministro y colocación de lámina geotextil anticontaminante de 200 g/m2, resistencia a tracción 10 kN/m;  en contacto con el fondo de la excavación previamente compactado y estabilizado, con parte proporcional de solapes y encuentros con laterales de excavación.
Criterio de medición: Medido la superficie teórica ejecutada.</t>
  </si>
  <si>
    <t>03.01.5</t>
  </si>
  <si>
    <t>HORMIGÓN EN MASA HM-20 /B/25/XC2 EN RELLENO</t>
  </si>
  <si>
    <t>Hormigón HM-20/B/25/XC2 ,consistencia blanda y tamaño máximo del árido 25 mm; elaborado en central, para cualquier medio de vertido y vibrado, encofrado según necesidades y  especificaciones de proyecto 
Crierio de medición: Volumen teórico según documentación gráfica de Proyecto.</t>
  </si>
  <si>
    <t>03.01.6</t>
  </si>
  <si>
    <t>LÁMINA DE POLIETILENO</t>
  </si>
  <si>
    <t>Suministro y colocación de film de polietileno sobre la capa superior de las mejoras del terreno con parte proporcional de solapes y encuentros con laterales de excavación.
Criterio de medición: Medido la superficie teórica aislada.</t>
  </si>
  <si>
    <t>03.01.7</t>
  </si>
  <si>
    <t>HORMIGÓN EN MUROS HA-25/B/25/XC2</t>
  </si>
  <si>
    <t>Hormigón armado HA-25/B/25/XC2, consistencia blanda y tamaño máximo del árido 25 mm, vertido mediante bomba, grúa o directo, elaborado en central, en muros de contención con espesor 30 cm, encofrado a dos caras, acabado una cara vista, incluyendo: 
- Estudio por parte de la constructora de las interferencias con las instalaciones enterradas y la previsión y el replanteo previo al hormigonado de los pasatubos y cajeados necesarios para el paso de instalaciones.
- Suministro y colocación de armadura de acero UNE-EN 10080 B 500 S en cuantia  según planos de proyecto; incluso suministro corte, labrado, colocación y p.p. de atado con alambre recocido, separadores, despuntes, rigidizadores, , armaduras de coronación, refuerzos en esquinas, solapes, conectores para losas de escaleras o rampas.
- Encofrado y desencofrado a dos caras, una de ellas vista,con tableros metálico modulares y fenólicos, con sistema de apeo por escuadras trianguladas,  incluso limpieza, humedecido, aplicación del desencofrante, desencofrado y p.p. de elementos complementarios para su estabilidad y adecuada ejecución (protección con plásticos), aplomado
- Junta de hormigonado vertical y horizontales con losa con junta de bentonita de sodio natural y caucho butilo, conformada con banda de 2x2,5 cm de sección, tipo Waterstop o equivalente, incluso fijaciones y cajeados necesarios.
- Ejecución de junta de dilatación con junta de PVC con caucho nitrilo, de 19 cm de anchura, con núcleo central hueco, colocada a ejec de muro.
- Suministro y vertido de hormigón HA-25/B/25/XC2, vibrado y curado.Aditivos de curado y anticongelante cuando sea necesario.
- Ejecución por bataches en el caso que sea necesario a juicio de la dirección facultativa y criterio de la constructora
Incluso p.p. de limpieza, vibrado y curado, desescombro, medios auxiliares, pasatubos, formación de huecos para luminarias, mecanismos, y/o armarios de instalaciones y acometidas, berenjenos, sistema de encofrado a escuadras en pilares que no estén embebidos en muro, sellado de agujeros de espadines con mortero sin retracción interior y exteriormente y medios auxiliares, hormigón de limpieza para apoyo de encofrados.
Ejecutado según Código Estructural y CTE. Totalmente terminado incluyendo cualquier elemento necesario para su correcta ejecución.  
Medido el volumén teórico ejecutado según documentación gráfica de proyecto.</t>
  </si>
  <si>
    <t>03.01.7A</t>
  </si>
  <si>
    <t>HORMIGÓN EN VIGAS RIOSTRAS DE CIMENTACIÓN</t>
  </si>
  <si>
    <t>Hormigón armado HA-25/B/25/XC2, consistencia blanda y tamaño máximo del árido 25 mm, vertido mediante bomba, grúa o directo, elaborado en central, en vigas riostras incluyendo: 
- Estudio por parte de la constructora de las interferencias con las instalaciones enterradas y la previsión y el replanteo previo al hormigonado de los pasatubos y cajeados necesarios para el paso de instalaciones.
- Suministro y colocación de armadura de acero UNE-EN 10080 B 500 S en cuantia  según planos de proyecto; incluso suministro corte, labrado, colocación y p.p. de atado con alambre recocido, separadores, despuntes, rigidizadores, , armaduras de coronación, refuerzos en esquinas, solapes, conectores para losas de escaleras o rampas.
- Encofrado y desencofrado  incluso limpieza, humedecido, aplicación del desencofrante, desencofrado y p.p. de elementos complementarios para su estabilidad y adecuada ejecución (protección con plásticos), aplomado
- Junta de hormigonado vertical y horizontales con losa con junta de bentonita de sodio natural y caucho butilo, conformada con banda de 2x2,5 cm de sección, tipo Waterstop o equivalente, incluso fijaciones y cajeados necesarios.
- Suministro y vertido de hormigón HA-25/B/25/XC2, vibrado y curado.Aditivos de curado y anticongelante cuando sea necesario.
- Ejecución por bataches en el caso que sea necesario a juicio de la dirección facultativa y criterio de la constructora
Incluso p.p. de limpieza, vibrado y curado, desescombro, medios auxiliares, pasatubos, formación de huecos para luminarias, mecanismos, y/o armarios de instalaciones y acometidas, berenjenos, sistema de encofrado a escuadras en pilares que no estén embebidos en muro, sellado de agujeros de espadines con mortero sin retracción interior y exteriormente y medios auxiliares, hormigón de limpieza para apoyo de encofrados.
Ejecutado según Código Estructural y CTE. Totalmente terminado incluyendo cualquier elemento necesario para su correcta ejecución.  
Medido el volumén teórico ejecutado según documentación gráfica de proyecto.</t>
  </si>
  <si>
    <t>03.01.8</t>
  </si>
  <si>
    <t>SUBBASE CAPAS SUELO SELECCIONADO</t>
  </si>
  <si>
    <t>Mejora de terreno mediante capas con un máximo de 20 cm. de espesor por capa, de suelo seleccionado según PG-3 en tongadas, compactada al 98% PM. Incluso elementos para su confinamiento, ejecución de zanja drenante en el perímetro de la edificación en caso de ser necesario y achicado de agua con bombas previa al vertido de la zahorra. 
Criterio de medición: Medido el volumen teórico ejecutado.</t>
  </si>
  <si>
    <t>03.01.9</t>
  </si>
  <si>
    <t>SOLERA DE HORMIGÓN 20 CM.</t>
  </si>
  <si>
    <t>Solera de hormigón de 20 cm de espesor, realizada con hormigón HM-25/B/20/X0 con aditivo para baja retracción y con colmatador de poros fabricado en central y vertido desde camión, cubilote o bomba, con mallazo superior e inferior  ME 20x20 ø 10-10 B 500 T; extendido y vibrado manual mediante regla vibrante; con juntas de retracción de 5 mm de espesor, mediante corte con disco de diamante. Incluso panel de poliestireno expandido de 3 cm de espesor, para la ejecución de juntas de dilatación.
Incluye:
- Preparación de la superficie de apoyo del hormigón mediante colocación de lámina de polietileno sobre el relleno de bolos.
- Replanteo de las juntas de construcción y de dilatación. 
- Tendido de niveles mediante toques, maestras de hormigón o reglas. 
- Formación de juntas de construcción y de juntas perimetrales de dilatación. 
- Encofrado perdido y recuperable y desencofrado de los puntos singulares en los que sea necesario según especificaciones de proyecto.
- Suministro y colocación de armadura con cuantía según planos, con separadores homologados.
- Suministro, vertido, extendido y vibrado del hormigón. Curado del hormigón.
- Replanteo de las juntas de retracción. Corte del hormigón. Limpieza final de las juntas de retracción.
- Incluso relleno de hormigón en la formación del arranque de la escalera y colocación de mallazo en la zona de  ME 15x15 ø 8-8 B 500 T 8x2,20
Incluye capa de acabado de garaje sobre solera arriostrante, con fratasado mecánico , consistente en:
 - Acabado fratasado y pulido con maquina (antideslizante clase 3), con pendiente hacia sumideros minima de 1% y maxima de 5%, con juntas de dilatacion cada 25 m2. 
- Regleado mediante regla vibrante de superficie de losa.
- Espolvoreado con máquina de extendido de endurecedor Techmord Cuarzo Corindon, a base de cemento Portland, árídos seleccionados, minerales de alta resistencia y aditivos. 
- Fratasado mecánico de superficie hasta formar capa homogénea  de rodadura.
- Repaso de zonas donde se note ausencia de producto repitiendo el proceso.
- Fratasado final de la solera, acabado pulido.
Acabado de la superficie a elegir por la DF, coloreado y el acabado cumplirá con el Código Técnico en cuanto a resbaladicidad (Suelo clase 3, R.D. 135)
Medida la superficie ejecutada</t>
  </si>
  <si>
    <t>Total 03.01</t>
  </si>
  <si>
    <t>03.02</t>
  </si>
  <si>
    <t>CIMENTACIÓN BLOQUE 2-15a</t>
  </si>
  <si>
    <t>03.02.1</t>
  </si>
  <si>
    <t>HORMIGÓN DE LIMPIEZA HL-15/B/25 10 cm</t>
  </si>
  <si>
    <t>03.02.2</t>
  </si>
  <si>
    <t>03.02.2A</t>
  </si>
  <si>
    <t>HORMIGÓN ARMADO EN SOLERA HA-25/B25/XC2 RAMPA</t>
  </si>
  <si>
    <t>Ejecución de solera en cimentación de 25 cm de espesor, de hormigón HA-25/B/25/XC2, consistencia blanda con superfluidificante y tamaño máximo del árido 25 mm; elaborado en central, para cualquier medio de vertido y vibrado, encofrado según necesidades y  especificaciones de proyecto armada con acero en barras corrugadas B500S en cuantia necesaria según documentación gráficade proyecto.
Incluye:
- Estudio por parte de la constructora de las interferencias con las instalaciones enterradas y la previsión y el replanteo previo al hormigonado de los pasatubos y cajeados necesarios para el paso de instalaciones y tendido de la red de tierra.
- Replanteo general, fijación de los puntos y  niveles de referencia, y  trazado de los elementos estructurales que arranquen sobre la losa de cimentación.
- Comprobación de planeidad y limpieza del soporte (hormigón de limpieza)
- Replanteo y formación de las juntas de construcción de acuerdo con los criterios y  prescripciones indicadas por parte de la D.F.
- Replanteo y formación de las juntas de retracción de acuerdo con las indicaciones de la D.F.
- Encofrado perdido y recuperable y desencofrado de los puntos singulares en los que sea necesario según especificaciones de proyecto, incluso limpieza, humedecido, aplicación del desencofrante, desencofrado y p.p. de elementos complementarios para su estabilidad y adecuada ejecución
- Suministro y colocación de armadura  B-500 S, con sello CIETSID en cuantia necesaria según planos de proyecto., incluso corte, labrado, colocación y p.p. de atado con alambre recocido, separadores, despuntes, armadura longitudinal y transversal superior e inferior, vigas, refuerzos, esperas en muros, replanteo, encamillado  y sujección de las mismas, juntas de trabajo, formación de banqueos, solapes, ejecutado según planos.  Incluso p.p. de recrecido y armado de la losa en su parte inferior, recubriendo tuberías de saneamiento con trazado por debajo de la cara inferior de la losa de cimentación, según planos de detalles. 
- Suministro, vertido, vibrado, acabado superficial con regla vibrante y curado del hormigón para losas de cimentación HA-25/B/25/XC2, de consistencia blanda y tamaño máximo del árido 25 mm, elaborado en central, incluso aditivos de curado y anticongelante cuando sea necesario.
- Ejecución por bataches cuando sea necesario a requerimiento de la D.F.
Incluso p.p. de limpieza de fondos, vibrado y curado, desescombro, nivelación y recalce de terrenos suspendidos o cimientos medianeros, medios auxiliares, pasatubos. Incluso posibles achiques de agua y avenamientos.
Ejecutado según Código Estructural, CTE y proyecto
En general se incluyen todos los trabajos, medios auxiliares y  materiales que sean necesarios para la correcta ejecución y acabado de la unidad. Ejecutado según Código Estructural, CTE.DB-SE-C.
Medido el volumen teórico según documetación gráfica de proyecto.</t>
  </si>
  <si>
    <t>03.02.3</t>
  </si>
  <si>
    <t>ENCACHADO DE BOLOS 80/40</t>
  </si>
  <si>
    <t>Mejora de terreno mediante capa drenante con bolos 40/80 mm. extendida y compacta sobre la explanada homogénea, incluso nivelación y compactación al 100% PM de  la superficie soporte y elementos para su confinamiento.
Criterio de medición: Medido el volumen teórico ejecutado.</t>
  </si>
  <si>
    <t>03.02.4</t>
  </si>
  <si>
    <t>m²</t>
  </si>
  <si>
    <t>GEOTEXTIL ANTICONTAMINENTE</t>
  </si>
  <si>
    <t>03.02.5</t>
  </si>
  <si>
    <t>m³</t>
  </si>
  <si>
    <t>HORMIGÓN MASA HM-20/B25/XC2 RELLENOS</t>
  </si>
  <si>
    <t>Hormigón HM-20/B/25/XC2 en rellenos, consistencia blanda con superfluidificante y tamaño máximo del árido 25 mm; elaborado en central, para cualquier medio de vertido y vibrado, encofrado según necesidades y  especificaciones de proyecto.
Crierio de medición: Volumen teórico según documentación gráfica de Proyecto.</t>
  </si>
  <si>
    <t>03.02.6</t>
  </si>
  <si>
    <t>Suministro y colocación de film de polietileno sobre la capa superior de las mejoras del terreno con parte proporcional de solapes y encuentros con laterales de excavación.
Criterio de medición: Medido la superficie teórica ejecutada.</t>
  </si>
  <si>
    <t>03.02.7</t>
  </si>
  <si>
    <t>HORMIGÓN  EN MUROS HA-25/B/25/XC2</t>
  </si>
  <si>
    <t>03.02.7A</t>
  </si>
  <si>
    <t>Hormigón armado HA-25/B/25/XC2, consistencia blanda y tamaño máximo del árido 25 mm, vertido mediante bomba, grúa o directo, elaborado en central, en vigas riostras incluyendo: 
- Estudio por parte de la constructora de las interferencias con las instalaciones enterradas y la previsión y el replanteo previo al hormigonado de los pasatubos y cajeados necesarios para el paso de instalaciones.
- Suministro y colocación de armadura de acero UNE-EN 10080 B 500 S en cuantia  según planos de proyecto; incluso suministro corte, labrado, colocación y p.p. de atado con alambre recocido, separadores, despuntes, rigidizadores, , armaduras de coronación, refuerzos en esquinas, solapes, conectores para losas de escaleras o rampas.
- Encofrado y desencofrado  incluso limpieza, humedecido, aplicación del desencofrante, desencofrado y p.p. de elementos complementarios para su estabilidad y adecuada ejecución (protección con plásticos), aplomado
- Junta de hormigonado vertical y horizontales con losa con junta de bentonita de sodio natural y caucho butilo, conformada con banda de 2x2,5 cm de sección, tipo Waterstop o equivalente, incluso fijaciones y cajeados necesarios.
- Suministro y vertido de hormigón HA-25/B/25/XC2, vibrado y curado.Aditivos de curado y anticongelante cuando sea necesario.
- Ejecución por bataches en el caso que sea necesario a juicio de la dirección facultativa y criterio de la constructora
Incluso p.p. de limpieza, vibrado y curado, desescombro, medios auxiliares, pasatubos, formación de huecos para luminarias, mecanismos, y/o armarios de instalaciones y acometidas, berenjenos, sistema de encofrado a escuadras en pilares que no estén embebidos en muro, sellado de agujeros de espadines con mortero sin retracción interior y exteriormente y medios auxiliares, hormigón de limpieza para apoyo de encofrados.
Ejecutado según Código Estructural y CTE. Totalmente terminado incluyendo cualquier elemento necesario para su correcta ejecución.</t>
  </si>
  <si>
    <t>03.02.8</t>
  </si>
  <si>
    <t>03.02.10</t>
  </si>
  <si>
    <t>SOLERA DE HORMIGÓN ACABADO HORMIGÓN DESACTIVADO</t>
  </si>
  <si>
    <t>Solera de hormigón de 20 cm de espesor, para acabado hormigón desactivado  realizada con hormigón HM-25/B/20/X0 con fibras de polipropileno, fabricado en central y vertido desde camión, con armadura superior e inferior con mallazo de acero B500T de 10 mm de diámetro formando retícula de 20 cm; extendido y vibrado manual mediante regla vibrante;  con juntas de retracción de 5 mm de espesor, mediante corte con disco de diamante. Incluso panel de poliestireno expandido de 3 cm de espesor, para la ejecución de juntas de dilatación.
Incluye:
- Preparación de la superficie de apoyo del hormigón mediante colocación de lámina de polietileno sobre el relleno de bolos.
- Replanteo de las juntas de construcción y de dilatación. 
- Tendido de niveles mediante toques, maestras de hormigón o reglas. 
- Formación de juntas de construcción y de juntas perimetrales de dilatación. 
- Encofrado perdido y recuperable y desencofrado de los puntos singulares en los que sea necesario según especificaciones de proyecto.
- Suministro y colocación de armadura con cuantía según planos, con separadores homologados.
- Suministro, vertido, extendido y vibrado del hormigón. Curado del hormigón.
Medida la superficie según documentación gráfica de proyecto.</t>
  </si>
  <si>
    <t>Total 03.02</t>
  </si>
  <si>
    <t>Total 03</t>
  </si>
  <si>
    <t>05</t>
  </si>
  <si>
    <t>ESTRUCTURA</t>
  </si>
  <si>
    <t>05.01</t>
  </si>
  <si>
    <t>ESTRUCTURA EDIFICIO 1 15B</t>
  </si>
  <si>
    <t>05.01.01</t>
  </si>
  <si>
    <t>ESTRUCTURA H.A.. FORJADO RETICULAR 25+5. Intereje 74</t>
  </si>
  <si>
    <t>Estructura de hormigón armado, formada por pilares y vigas metálicas y de hormigón, zunchos, losas de escaleras, losas macizas de hormigón armado de canto  25 cm. según planos, losas para maquinaria de ascensor de 20 cm de canto  y forjado reticular de canto 25+5 cm. nervios de 14 con interejes de 74 cm, casetones formados por bloques de hormigón de 60x20x25 y capa de compresión de 5cm. de hormigón HA-25/F/15/XC1 en zonas protegidas y HA-30/F/15/XS1 en estructuras expuestas, consistencia fluida, elaborado en central, i/p.p. encofrado, desencofrado, huecos de forjado, losa de escalera, totalmente terminado. según planos, normas NTE y Código Estructural, incluyendo suministro y colocación de armadura de acero B500S con cuantías de acero necesarias según planos de proyecto.
La estructura incluye:
- Los pilares y pantallas con secciones y altura según documentación gráfica realizados con hormigón HA-25/F/15/XC1en zonas protegidas y HA-30/F/15/XS1 en estructuras expuestas,  según proyecto, fabricado en central, consistencia fluida y tamaño máximo del árido 15 mm, vertido mediante bomba, grúa o directo, y acero UNE-EN 10080 B 500 S, incluso suministro y elaboración de la ferralla (corte, doblado y conformado de elementos) en taller industrial y montaje en el lugar definitivo de su colocación en obra, montaje y desmontaje del sistema de encofrado de chapas metálicas reutilizables. Incluso agente filmógeno para curado de hormigones y morteros. crucetas, Colocación de las armaduras con separadores homologados. montaje del sistema de encofrado. vertido y compactación del hormigón. desmontaje del sistema de encofrado, curado del hormigón, reparación de defectos superficiales según indicaciones de la DF.
- Losas macizas de hormigón de canto 25 cm y forjado reticular  horizontal, con canto 25+5 cm, incluso zonas macizas, ábacos, zunchos, vigas planas y de descuelgue según planos; nervios de hormigón ´´in situ´´ de  14 cm de espesor, intereje 74 cm; capa de compresión de 5 cm de espesor, recubrimiento según caratula y/o C.E., losas escaleras, inclinadas de todo con hormigón HA-25/F/15/XC1 en estructuras protegidas y HA-30/F/15/XS1 en estructuras expuestas, consistencia fluida, elaborado en central.
Bloques de hormigón según proyecto. 
Suministro y colocación de armadura de reparto formada por malla electrosoldada ME 20x20ø 5-5 B 500 T 5x2,20 UNE  36092:96. Colocado corrido sobre cualquier hueco de instalaciones o patinillo previo al hormigonado.
 Montaje y desmontaje de sistema de encofrado  y desencofrado con sistema industrializado, incluso apuntalado con sistema de arriostramiento de cimbra en perímetro y para alturas superiores a 4 metros, ejecutado según instrucción y diseño de fabricante, incluso limpieza, soplado y regado de superficies previo a hormigonado, sistemas de encofrados metálicos y/o de madera, completamente cuajados en toda su superficie, incluso encofrados de vigas de descuelgue y elementos singulares; colocación de red de seguridad horizontal colocada bajo encofrado., elementos de sustentación, fijación y apuntalamiento necesarios para la estabilidad del encofrado, aplicación de líquido desencofrante. El contratista diseñará un programa de desencofrados, considerando el peso propio del elemento a desencofrar y las cargas recibidas por los forjado superior, no pudiendo superar en ningún momento la sobrecarga de uso+solado, aplicando recimbrados de los forjados superiores si fuera necesario. Este programa deberá ser aprobado por al Dirección Facultativa y en ningún caso será inferior a los valores establecidos en el Código Estructural.
 Suministro y elaboración de la ferralla  con acero B-500 S, con sello CIETSID,(corte, doblado y conformado de elementos) en taller industrial y montaje en el lugar definitivo de su colocación en obra, incluyendo nervios, estribados, refuerzos superiores e inferiores, capiteles, vigas planas y de descuelgue, zunchos, sobreanchos, refuerzos de huecos, refuerzos a cortante y a punzonamiento, esperas en pilares, muros y escaleras, incluso armado de STUD tipo Peikko PSB TOP o equivalente según especificación; amarradas a armadura de reparto (estas barras de refuerzo no están incluidas en la cuantía, por lo que se tendrán en cuenta en la valoración del forjado);  p.p. de atado con alambre recocido, separadores de plástico, hormigón o metálicos, despuntes, solapes, pates, calzos, y cualquier elemento auxiliar de montaje. El contratista elaborará los planos de taller y montaje necesarios para la aprobación de la D.F. previa al inicio de los trabajo.     
Incluso P.P. de acero laminado S275 suministrado por taller con marcado CE  en estructuras para huecos de instalaciones, estructuras auxiliares para ascensores (según indicaciones del fabricante del mismo); incluidas placas de anclaje, p.p. de soldaduras y todo aquello necesario para su correcta ejecución. 
- Losas inclinadas de escaleras de 18cm  Y 24 cm de espesor según indicaciones de proyecto, de hormigón HA-25/F/15/XC1en zonas protegidas y HA-30/F/15/XS1 en estructuras expuestas,  consistencia fluida, elaborado en central,icluso p.p de peldañeado según documentación gráfica de proyecto, i/p.p. encofrado con tableros de madera, suministro y elaboración de la ferralla  con acero B-500 S, con sello CIETSID, (corte, doblado y conformado de elementos) en taller industrial y montaje en el lugar definitivo de su colocación en obra, con cuantía según necesidades indicadas en planos de proyecto.
- Losas para maquinaria de ascensor y muretes laterales de hormigón armado HA-25/F/15/XC1en zonas protegidas y HA-30/F/15/XS1 en estructuras expuestas,   consistencia fluida, elaborado en central, i/p.p. encofrado con tableros de madera, suministro y elaboración de la ferralla  con acero B-500 S, con sello CIETSID, (corte, doblado y conformado de elementos) en taller industrial y montaje en el lugar definitivo de su colocación en obra, con cuantía según necesidades indicadas en documentación gráfica del proyecto.
- Incluso replanteo, verificación de los niveles y ejes de replanteo sobre el encofrado (mediante topógrafo a solicitud de la dirección facultativa), limpieza y preparación del plano de apoyo del sistema, colocación y fijación provisional de la estructura, nivelación y aplomo; fratasado con regla vibrante de superficie de forjados y losas; curado (aditivos de curado y anticongelante cuando sea necesario), vibrado y regado del hormigón, protección del mismo si fuera necesario; replanteo de instalaciones y suministro y colocación de pasatubos de PVC de distintos diámetros y cajones necesarios para el paso de instalaciones; limpieza de rebabas de forjados y pilares; colocación de berenjenos en esquinas y aristas de pilares, vigas de cuelgue y juntas de dilatación, y para formación de goterones en estructura a elegir por la D.F.;  Formación de juntas de dilatación a media madera; Formación de juntas de trabajo y aplicación de resinas como puente de unión entre hormigones frescos y fraguados, previa consulta a la D.F.; Juntas de neopreno de escuadría mínima 150x30 me. Pegado con resinas; Medios auxiliares necesarios, andamiajes,  elementos de seguridad que deban quedar embutidos en el forjado.
Todos los elementos deberán estar en posesión del marcado CE y/o certificado correspondiente de acuerdo con el CTE.
El contratista coordinará con la OCT de toma de muestras para elaboración de probetas y ensayos en laboratorio.
Totalmente montado y terminado. Ejecutado según Código Estructural, CTE, especificaciones de los fabricantes, del proyecto y la D.F. 
Criterio de medición: Medida la superficie ejecutada, a deducir huecos mayores 2.00 m2</t>
  </si>
  <si>
    <t>05.01.10</t>
  </si>
  <si>
    <t>MURO DE HORMIGÓN VISTO EN CERRAMIENTOS JARDÍNES</t>
  </si>
  <si>
    <t>Muro de Hormigón VISTO armado HA-30/F/15/XS1, consistencia fluida y tamaño máximo del árido 15 mm, vertido mediante bomba, grúa o directo, elaborado en central, en muros de visto de cerramientos de parcela con espesor 20/25 cm según ubicación, encofrado a dos caras vistas, incluyendo: 
- Estudio por parte de la constructora de las interferencias con las instalaciones enterradas y la previsión y el replanteo previo al hormigonado de los pasatubos y cajeados necesarios para el paso de instalaciones.
- Suministro y colocación de armadura de acero UNE-EN 10080 B 500 S en cuantia  según planos de proyecto; incluso suministro corte, labrado, colocación y p.p. de atado con alambre recocido, separadores, despuntes, rigidizadores, , armaduras de coronación, refuerzos en esquinas, solapes, conectores para losas de escaleras o rampas.
- Encofrado y desencofrado a dos caras vistas,con tableros metálico modulares y fenólicos, con sistema de apeo por escuadras trianguladas,  incluso limpieza, humedecido, aplicación del desencofrante, desencofrado y p.p. de elementos complementarios para su estabilidad y adecuada ejecución (protección con plásticos), aplomado
- Junta de hormigonado vertical y horizontales con junta de bentonita de sodio natural y caucho butilo, conformada con banda de 2x2,5 cm de sección, tipo Waterstop o equivalente, incluso fijaciones y cajeados necesarios.
- Suministro y vertido de hormigón HA-30/F/15/XS, vibrado y curado.Aditivos de curado y anticongelante cuando sea necesario.
- Ejecución por bataches en el caso que sea necesario a juicio de la dirección facultativa y criterio de la constructora
Incluso p.p. de limpieza, vibrado y curado, desescombro, medios auxiliares, pasatubos, formación de huecos para luminarias, mecanismos, y/o armarios de instalaciones y acometidas, berenjenos,  sellado de agujeros de espadines con mortero sin retracción interior y exteriormente y medios auxiliares, hormigón de limpieza para apoyo de encofrados.
Ejecutado según Código Estructural y CTE. Totalmente terminado incluyendo cualquier elemento necesario para su correcta ejecución.  
Medido el volumén teórico ejecutado según documentación gráfica de proyecto.</t>
  </si>
  <si>
    <t>Total 05.01</t>
  </si>
  <si>
    <t>05.02</t>
  </si>
  <si>
    <t>ESTRUCTURA EDIFICIO 2 15A</t>
  </si>
  <si>
    <t>05.02.01</t>
  </si>
  <si>
    <t>Suministro y elaboración de la ferralla  con acero B-500 S, con sello CIETSID,(corte, doblado y conformado de elementos) en taller industrial y montaje en el lugar definitivo de su colocación en obra, incluyendo nervios, estribados, refuerzos superiores e inferiores, capiteles, vigas planas y de descuelgue, zunchos, sobreanchos, refuerzos de huecos, refuerzos a cortante y a punzonamiento, esperas en pilares, muros y escaleras, incluso armado de STUD tipo Peikko PSB TOP o equivalente según especificación; amarradas a armadura de reparto (estas barras de refuerzo no están incluidas en la cuantía, por lo que se tendrán en cuenta en la valoración del forjado);  p.p. de atado con alambre recocido, separadores de plástico, hormigón o metálicos, despuntes, solapes, pates, calzos, y cualquier elemento auxiliar de montaje. El contratista elaborará los planos de taller y montaje necesarios para la aprobación de la D.F. previa al inicio de los trabajo.     
Incluso P.P. de acero laminado S275 en perfiles suministrado por taller con marcado CE para formación de estructuras para huecos de instalaciones, estructuras auxiliares para ascensores (según indicaciones del fabricante del mismo); incluidas placas de anclaje, p.p. de soldaduras y todo aquello necesario para su correcta ejecución.
- Losas inclinadas de escaleras de 18cm  Y 24 cm de espesor según indicaciones de proyecto, de hormigón HA-25/F/15/XC1en zonas protegidas y HA-30/F/15/XS1 en estructuras expuestas,  consistencia fluida, elaborado en central,incluso p.p de formación de peldañeado según documentación gráfica de proyecto, i/p.p. encofrado con tableros de madera, suministro y elaboración de la ferralla  con acero B-500 S, con sello CIETSID, (corte, doblado y conformado de elementos) en taller industrial y montaje en el lugar definitivo de su colocación en obra, con cuantía según necesidades indicadas en planos de proyecto.
- Losas para maquinaria de ascensor y muretes laterales de hormigón armado HA-25/F/15/XC1en zonas protegidas y HA-30/F/15/XS1 en estructuras expuestas,   consistencia fluida, elaborado en central, i/p.p. encofrado con tableros de madera, suministro y elaboración de la ferralla  con acero B-500 S, con sello CIETSID, (corte, doblado y conformado de elementos) en taller industrial y montaje en el lugar definitivo de su colocación en obra, con cuantía según necesidaes indicadas en documentación gráfica del proyecto.
- Incluso replanteo, verificación de los niveles y ejes de replanteo sobre el encofrado (mediante topógrafo a solicitud de la dirección facultativa), limpieza y preparación del plano de apoyo del sistema, colocación y fijación provisional de la estructura, nivelación y aplomo; fratasado con regla vibrante de superficie de forjados y losas; curado (aditivos de curado y anticongelante cuando sea necesario), vibrado y regado del hormigón, protección del mismo si fuera necesario; replanteo de instalaciones y suministro y colocación de pasatubos de PVC de distintos diámetros y cajones necesarios para el paso de instalaciones; limpieza de rebabas de forjados y pilares; colocación de berenjenos en esquinas y aristas de pilares, vigas de cuelgue y juntas de dilatación, y para formación de goterones en estructura a elegir por la D.F.;  Formación de juntas de dilatación a media madera; Formación de juntas de trabajo y aplicación de resinas como puente de unión entre hormigones frescos y fraguados, previa consulta a la D.F.; Juntas de neopreno de escuadría mínima 150x30 me. Pegado con resinas; Medios auxiliares necesarios, andamiajes,  elementos de seguridad que deban quedar embutidos en el forjado.
Todos los elementos deberán estar en posesión del marcado CE y/o certificado correspondiente de acuerdo con el CTE.
El contratista coordinará con la OCT de toma de muestras para elaboración de probetas y ensayos en laboratorio.
Totalmente montado y terminado. Ejecutado según Código Estructural, CTE, especificaciones de los fabricantes, del proyecto y la D.F. 
Criterio de medición: Medida la superficie ejecutada, a deducir huecos mayores 2.00 m2</t>
  </si>
  <si>
    <t>05.02.10</t>
  </si>
  <si>
    <t>Hormigón VISTO armado HA-30/F/15/XS1, consistencia fluida y tamaño máximo del árido 15 mm, vertido mediante bomba, grúa o directo, elaborado en central, en muros de visto de cerramientos de parcela con espesor 20/25 cm según ubicación, encofrado a dos caras vistas, incluyendo: 
- Estudio por parte de la constructora de las interferencias con las instalaciones enterradas y la previsión y el replanteo previo al hormigonado de los pasatubos y cajeados necesarios para el paso de instalaciones.
- Suministro y colocación de armadura de acero UNE-EN 10080 B 500 S en cuantia  según planos de proyecto; incluso suministro corte, labrado, colocación y p.p. de atado con alambre recocido, separadores, despuntes, rigidizadores, , armaduras de coronación, refuerzos en esquinas, solapes, conectores para losas de escaleras o rampas.
- Encofrado y desencofrado a dos caras vistas,con tableros metálico modulares y fenólicos, con sistema de apeo por escuadras trianguladas,  incluso limpieza, humedecido, aplicación del desencofrante, desencofrado y p.p. de elementos complementarios para su estabilidad y adecuada ejecución (protección con plásticos), aplomado
- Junta de hormigonado vertical y horizontales con junta de bentonita de sodio natural y caucho butilo, conformada con banda de 2x2,5 cm de sección, tipo Waterstop o equivalente, incluso fijaciones y cajeados necesarios.
- Suministro y vertido de hormigón HA-30/F/15/XS, vibrado y curado.Aditivos de curado y anticongelante cuando sea necesario.
- Ejecución por bataches en el caso que sea necesario a juicio de la dirección facultativa y criterio de la constructora
Incluso p.p. de limpieza, vibrado y curado, desescombro, medios auxiliares, pasatubos, formación de huecos para luminarias, mecanismos, y/o armarios de instalaciones y acometidas, berenjenos,  sellado de agujeros de espadines con mortero sin retracción interior y exteriormente y medios auxiliares, hormigón de limpieza para apoyo de encofrados.
Ejecutado según Código Estructural y CTE. Totalmente terminado incluyendo cualquier elemento necesario para su correcta ejecución.  
Medido el volumén teórico ejecutado según documentación gráfica de proyecto.</t>
  </si>
  <si>
    <t>Total 05.02</t>
  </si>
  <si>
    <t>Total 05</t>
  </si>
  <si>
    <t>06</t>
  </si>
  <si>
    <t>FACHADAS</t>
  </si>
  <si>
    <t>06LPC00003</t>
  </si>
  <si>
    <t>CITARA L/PERF. TALADRO PEQUEÑO C/V MORT. BAST.</t>
  </si>
  <si>
    <t>Citara de ladrillo perforado de 24x11,5x5 cm taladro pequeño, a cara vista color , recibido con mortero bastardo M10 (1:0,5:4) de cemento y cal, incluso emparchados y retacados de frentes de forjados y pilares  necesarios, avitolado de juntas; replanteo, nivelación y aplomado, parte proporcional de enjarjes, mermas, roturas, humedecido de las piezas, formación de dinteles necesarios según indicaciones de la sección constructiva, eliminación de rebabas, limpieza, ejecutado según CTE DEB SE-F y planos de detalle, incluyendo además todos los medios auxiliares necesarios para la perfecta ejecución de estos trabajos. Categoría C de ejecución, según CTE DB SE-F 8.2.
Ejecución de encuentros con pilares con lámina de Fonpex de 3 mm de espesor, colocación de grapas de redondo galvanizado d=6 mm para sujección a pilares, atados de fábricas mediante flejes metálicos galvanizados para asegurar la estabilidad de las mismas (5 uds en altura entre forjados) incluso llaves galvanizadas en anclaje de hojas de fábrica en saltos de forjados, plaquetas de 4cm en canto de forjado pegadas con adhesivo C2TES1 con colocación de malla de fibra de vidrio para posterior acabado de fachada.
Formación de mochetas, recibido de premarcos, cuelgues, paso de instalaciones, nivelación, aplomado, replanteo y humedecido de piezas, p.p. de jambas, cobijado de cámaras, dinteles, según norma UNE EN ISO 1461 y detalles constructivos
Unidad completamente instalada según instrucciones del fabricante,construida según CTE, terminada, comprobada y funcionando, ejecutada según normativa vigente y detalles técnicos.
Criterio de medición: Deduciendo huecos.</t>
  </si>
  <si>
    <t>ALT03_06LPC00003</t>
  </si>
  <si>
    <t>CITARA L/ TOSCO PERFORADO fach.ciega-terrazas- pretiles</t>
  </si>
  <si>
    <t>FÁBRICA DE 1/2 PIE DE LADRILLO PERFORADO de 10 cm de altura, de 1/2 pie de espesor (11,5 cms), sentado con mortero de cemento y arena de rio M-40, para revestir. Incluso replanteo, nivelación y aplomado, incluidos emparchados y retacados de frentes de forjados y pilares necesarios, incluso parte proporcional de enjarjes, mermas, roturas, humedecido de las piezas, formación de dinteles necesarios según indicaciones de la sección constructiva eliminación de rebabas y limpieza, ejecutado según CTE DEB SE-F y planos de detalle, incluyendo además todos los medios auxiliares necesarios para la perfecta ejecución de estos trabajos. Categoría C de ejecución, según CTE DB SE-F 8.2. Incluso armadura Murfor rnd.4/z-80 en 3 hiladas por planta y en todas las hiladas en las fabricas de división entre terrazas, colocación de flejes galvanizado para sujecciona a pilares . aplomado, replanteo, nivelación, rebajes para alojamiento de telas asfálticas incluso p.p. emparchado
Separacion entre soportes de hormigón y fabrica con làmina tipo fonpex de 3 mm de espesor, atados de fabricas mediante flejes metálicos galvanizados para asegurar la estabilidad de las mismas (5 uds. en altura entre forjados)  i/ llaves galvanizadas en anclaje de hojas de fábrica similar en saltos de forjado de medianeras y estructura metálica auxiliar en partición de patinillos, se incluye p.p. de cargaderos metálicos caso de superar el vuelo del ladrillo sobre el forjado 1/3 de su espesor formados por perfiles L de acero galvanizado anclados a forjado, galvanizados en caliente, incluso anclajes a forjado, hombros de apoyo, angulares 45.5 y p.p. de cargadero angular l 45.5 galvanizado en caliente y fijado con tacos cada metro al canto del forjado para apoyo de hoja de fábrica.
Unidad completamente ejecutada según instrucciones del fabricante, terminada, comprobada, ejecutada según normativa vigente y detalles técnicos.
Medición teórica según planos desde cara superior de forjado o losa hasta cara superior forjado o losa, descontando huecos.</t>
  </si>
  <si>
    <t>6.17</t>
  </si>
  <si>
    <t>FÁBRICA 1 PIE LADRILLO TOSCO PERFORADO pretil patinillos-shunts</t>
  </si>
  <si>
    <t>FÁBRICA DE 1 PIE DE LADRILLO PERFORADO TOSCO de dimensiones 22x10x10 cm., recibido con mortero de cemento PA-350 y arena de río 1:6, mortero M-40a, para revestir, incluso replanteo, nivelación y aplomado, parte proporcional de enjarjes, mermas, roturas, humedecido de las piezas, formación de dinteles necesarios con viguetas de hormigón, eliminación de rebabas, retacado de yeso contra forjado superior en la totalidad del espesor y limpieza, ejecutado según CTE DB SE-F y planos de detalle, incluyendo además todos los medios auxiliares necesarios para la perfecta ejecución de estos trabajos. Categoría C de ejecución, según CTE DB SE-F 8.2.
Criterio de medición: Medido a cinta corrida.</t>
  </si>
  <si>
    <t>ALT06_06.25</t>
  </si>
  <si>
    <t>AISLAMIENTO TÉRMICO INTERIOR ESPUMA POLIURETANO 30MM</t>
  </si>
  <si>
    <t>Formación de aislamiento térmico por el interior en fachada, mediante espuma de poliuretano de 30 mm de  35 kg/m³ de densidad mínima, conductividad térmica 0,028 W/(mK) y Euroclase E de reacción al fuego, según UNE-EN 14315-1, en cámaras de cerramientos de fachada,aplicado directamente sobre el paramento mediante proyección mecánica. Incluso p/p de maquinaria, protección de paramentos, carpinterías y otros elementos colindantes, y limpieza.
Incluye: Protección de los elementos del entorno que puedan verse afectados durante los trabajos de proyección del poliuretano. Preparación de la superficie soporte. Proyección del poliuretano en capas sucesivas.
Criterio de medición de proyecto: Superficie medida según documentación gráfica de Proyecto.</t>
  </si>
  <si>
    <t>6.31</t>
  </si>
  <si>
    <t>EMBARRADO MORTERO DE CEMENTO</t>
  </si>
  <si>
    <t>Embarrado en cualquier tipo de paramentos con mortero hidrófugo de cemento s/planos de alzado, aplicado a llana o mecánicamente, incluso aristas, rincones y rehundidos, con espesor mínimo del revestimiento acabado de 15mm, incluso preparación de paramentos.
Todo ello incluyendo p.p. de medios auxiliares con empleo de andamiaje, limpieza y retirada de material sobrante . Aplicado según ficha técnica del producto e indicaciones del fabricante y D.F. y exigencias del CTE.
Medida la superficie ejecutada supervisión de la correcta aplicación por el fabricante a requerimiento de la D.F.
Criterio de medición. Deducir huecos.
TOTALMENTE TERMINADO Y REMATADO.</t>
  </si>
  <si>
    <t>06.04</t>
  </si>
  <si>
    <t>m</t>
  </si>
  <si>
    <t>DINTEL HORMIGÓN PREFABRICADO</t>
  </si>
  <si>
    <t>Dintel de hormigón prefabricado marca ULMA DC-B con  goterón y anclajes mediante pletinas, dimensiones según ancho de fábrica de fachada, en piezas de 260cm. de longitud como máximo,  creando una pendiente suficiente para evacuar el agua (cumpliendo pendiente mínima establecida CTE) y rejuntado de las uniones con los laterales con material flexible para prefabricados de hormigón. Incluso p/p de replanteo, juntas de dilatación, piezas especiales y cortes,. Recibida con mortero elástico tipo C2S2  y rejuntado de juntas con masilla flexible y con resistencia a rayos UV para exteriores expuestos SIKAFLEX. Medida en su longitud, i/ p.p. cortes, piezas de remate y escuadra, incluso medios auxiliares.
Unidad completamente instalada según instrucciones del fabricante, terminada, comprobada y funcionando, ejecutada según normativa vigente y detalles técnicos.
MEDIDA LA LONGITUD TOTALMENTE TERMINADA Y REMATADA.
NOTA: La marca y modelo quedan definidos en la Memoria de Calidades.</t>
  </si>
  <si>
    <t>06.05</t>
  </si>
  <si>
    <t>UMBRALES HORMIGÓN POLÍMERO</t>
  </si>
  <si>
    <t>Sumnistro y colocación de albardillas, alfeízares y umbrales de hormigóm polímero modelo MJ de ULMA, en gris o blanco según el fondo de fachada, con doble goterón en casos necesarios y anclajes inferiores, dimensiones del ancho del  la fábrica  en terrazas y/o de cubiertas, en piezas de 130cm. de longitud,  creando una pendiente suficiente para evacuar el agua (cumpliendo pendiente mínima establecida CTE) y rejuntado de las uniones con los laterales con material flexible para prefabricados de hormigón. Incluso p/p de replanteo, juntas de dilatación, piezas especiales y cortes,. Recibida con mortero elástico tipo C2S2  y rejuntado de juntas con masilla flexible y con resistencia a rayos UV para exteriores expuestos SIKAFLEX. Medida en su longitud, i/ p.p. cortes, piezas de remate y escuadra, incluso medios auxiliares.Incluyendo los solapes y empotramiento en laterales de fábricas de ladrillos.
Unidad completamente instalada según instrucciones del fabricante, terminada, comprobada y funcionando, ejecutada según normativa vigente y detalles técnicos.
MEDIDA LA LONGITUD LIBRE DEL HUECO, TOTALMENTE TERMINADA Y REMATADA.
NOTA: La marca y modelo quedan definidos en la Memoria de Calidades.</t>
  </si>
  <si>
    <t>06.16</t>
  </si>
  <si>
    <t>BAQUETONES HORMIGÓN PREFABRICADO</t>
  </si>
  <si>
    <t xml:space="preserve">
Suministro y colocación de baquetones de remate  de hormigóm polímero modelo MJ de ULMA, en gris o blanco según el fondo de fachada, con goterón y anclajes inferiores, dimensiones según necesidades en fábricas de fachadas, creando una pendiente suficiente para evacuar el agua (cumpliendo pendiente mínima establecida CTE) y rejuntado de las uniones con los laterales con material flexible para prefabricados de hormigón. Incluso p/p de replanteo, juntas de dilatación, piezas especiales y cortes,. Recibida con mortero elástico tipo C2S2  y rejuntado de juntas con masilla flexible y con resistencia a rayos UV para exteriores expuestos SIKAFLEX. Medida en su longitud, i/ p.p. cortes, piezas de remate y escuadra, incluso medios auxiliares.Incluyendo los solapes y empotramientos en fábricas de ladrillo.
Unidad completamente instalada según instrucciones del fabricante, terminada, comprobada y funcionando, ejecutada según normativa vigente y detalles técnicos.
MEDIDA LA LONGITUD, TOTALMENTE TERMINADA Y REMATADA.
NOTA: La marca y modelo quedan definidos en la Memoria de Calidades.</t>
  </si>
  <si>
    <t>06.21</t>
  </si>
  <si>
    <t>u</t>
  </si>
  <si>
    <t>GÁRGOLAS</t>
  </si>
  <si>
    <t>Suministro y colocación de desagüe horizontal, tipo GÁRGOLA de hormigón polímero en color BLANCO de dimensiones 12x12 cm, colocado en terrazas y cubiertas, según planos de proyecto, incluso solape a impermeabilización y corte exterior a 45º, según detalles.
Unidad completamente instalada según instrucciones del fabricante, terminada, comprobada y funcionando, ejecutada según normativa vigente y detalles técnicos.
TOTALMENTE TERMINADO Y REMATADO.
NOTA: La marca y modelo quedan definidos en la Memoria de Calidades.</t>
  </si>
  <si>
    <t>06.22</t>
  </si>
  <si>
    <t>JARDINERAS PREFABRICADAS</t>
  </si>
  <si>
    <t>Sumnistro y colocación de JARDINERAS de hormigón prefabricado, dimensiones  y diseño según documentación de proyecto. Incluso p/p de replanteo, piezas especiales y cortes,. . Medida en su longitud, i/ p.p.  de material de fijación piezas de remate y  medios auxiliares.Incluyendo 
Unidad completamente instalada según instrucciones del fabricante, terminada, comprobada y  ejecutada según normativa vigente y detalles técnicos.
MEDIDA LA LONGITUD LIBRE DEL HUECO, TOTALMENTE TERMINADA Y REMATADA.
NOTA: La marca y modelo quedan definidos en la Memoria de Calidades.</t>
  </si>
  <si>
    <t>06.23</t>
  </si>
  <si>
    <t>TABICA FÁBRICA DE LADRILLO TOSCO 10 CM</t>
  </si>
  <si>
    <t>FÁBRICA DE 1/2 PIE DE LADRILLO PERFORADO de 10 cm de altura, de 1/2 pie de espesor (11,5 cms), sentado con mortero de cemento y arena de rio M-40, para revestir. Incluso replanteo, nivelación y aplomado, incluidos emparchados y retacados de frentes de forjados y pilares necesarios, incluso parte proporcional de enjarjes, mermas, roturas, humedecido de las piezas, formación de dinteles necesarios según indicaciones de la sección constructiva eliminación de rebabas y limpieza, ejecutado según CTE DEB SE-F y planos de detalle, incluyendo además todos los medios auxiliares necesarios para la perfecta ejecución de estos trabajos. Incluso colocación de flejes galvanizado para sujeccion, aplomado, replanteo, nivelación o rebajes.
Unidad completamente instalada según instrucciones de la DF, terminada ycomprobada. Ejecutada según normativa vigente y detalles técnicos.
Medición teórica según planos de proyecto.</t>
  </si>
  <si>
    <t>06.40b</t>
  </si>
  <si>
    <t xml:space="preserve"> REVESTIMIENTO MONOCAPA WEBERPRAL PRISMA PAREDES</t>
  </si>
  <si>
    <t>Revestimiento monocapa WEBERPRAL PRISMA, cabado raspado y rústico , eliminación de rebabas, limpieza, ejecutado según CTE DEB SE-F y planos de detalle, incluyendo además todos los medios auxiliares necesarios para la perfecta ejecución de estos trabajos. Criterio de medición: Deduciendo 50 % huecos mayores de 5 m2</t>
  </si>
  <si>
    <t>PN.06.13</t>
  </si>
  <si>
    <t>FAB.LAD.Trasdosado HUECO DOBLE 5cm  rev.pilar</t>
  </si>
  <si>
    <t>PN.06.14</t>
  </si>
  <si>
    <t>UD</t>
  </si>
  <si>
    <t>PIEZA REMATE JARDINERA CON CELOSIA</t>
  </si>
  <si>
    <t>Pieza prefabricada de hormigón de hasta 0.40 m. de anchoura, 12 cm de espesor y altura igual a la jardinera, con acabado visto en  4 caras excepto en la zona de anclaje, incluso elementos de fijación y colocación.</t>
  </si>
  <si>
    <t>Total 06</t>
  </si>
  <si>
    <t>07</t>
  </si>
  <si>
    <t>ALBAÑILERIA</t>
  </si>
  <si>
    <t>07.01</t>
  </si>
  <si>
    <t>ALBAÑILERÍA SOBRE RASANTE</t>
  </si>
  <si>
    <t>07.02.01</t>
  </si>
  <si>
    <t>FÁBRICA LADRILLO TOSCO 1/2 pie</t>
  </si>
  <si>
    <t xml:space="preserve">FÁBRICA DE 1/2 PIE DE LADRILLO PERFORADO TOSCO de dimensiones 22x10x10 cm., recibido con mortero de cemento PA-350 y arena de río 1:6, mortero M-40a, para revestir, incluso replanteo, nivelación y aplomado, parte proporcional de enjarjes, mermas, roturas, humedecido de las piezas, formación de dinteles necesarios con viguetas de hormigón, eliminación de rebabas, retacado de yeso contra forjado superior en la totalidad del espesor y limpieza, ejecutado según CTE DB SE-F y planos de detalle, incluyendo además todos los medios auxiliares necesarios para la perfecta ejecución de estos trabajos. Categoría C de ejecución, según CTE DB SE-F 8.2.
Criterio de medición. Medida la superficie a cinta corrida.
 </t>
  </si>
  <si>
    <t>07.01.03</t>
  </si>
  <si>
    <t>FÁBRICA LADRILLO FONORRESISTENTE 1/2 PIE zzcc y separac. viv.</t>
  </si>
  <si>
    <t>Fábrica de ladrillo perforado tosco fonorresistente (aislamiento acústico &gt;50dB) de 22x11.5x10 cm., de 1/2 pie de espesor en interior, recibido con mortero de cemento CEM II/B-P 32,5 N y arena de río tipo M-5, preparado en central y suministrado a pie de obra, para revestir, i/, replanteo, nivelación y aplomado, p.p. de enjarjes, mermas, roturas, humedecido de las piezas, rejuntado, anclajes, mochetas, plaquetas, esquinas, limpieza y medios auxiliares. Según UNE-EN-998-1:2004, RC-08, NTE-FFL,  CTE-SE-F.Incluso bandas acusticas superiores e inferioresy  rejuntado de llagas para evitar puentes acústicos.
Criterio de medición. Medida la superficie a cinta corrida</t>
  </si>
  <si>
    <t>07.01.04.A</t>
  </si>
  <si>
    <t>FAB.LAD. HUECO DOBLE 5cm  h.instal.- rev.pilar</t>
  </si>
  <si>
    <t>FÁBRICA DE LADRILLO  hueco doble  de 5 cm. de ancho para revestir, recibido con mortero de cemento gris M-50, incluso parte proporcional de replanteo, nivelacion, aplomado, enjarjes, mermas, roturas, bandas elásticas según normativa y limpieza, ejecutado segun planos de detalle, incluyendo todos los medios auxiliares necesarios para la perfecta ejecucion y terminacion de estos trabajos.
Criterio de medición. Medida la superficie a cinta corrida</t>
  </si>
  <si>
    <t>07.01.04</t>
  </si>
  <si>
    <t>FAB.LADRILLO TABICÓN HUECO DOBLE 5cm junta viv</t>
  </si>
  <si>
    <t>FÁBRICA DE LADRILLO  hueco doble  de 5 cm. de ancho para revestir, recibido con mortero de cemento gris M-50, incluso parte proporcional de replanteo, nivelacion, aplomado, enjarjes, mermas, roturas, bandas elásticas según normativa y limpieza, ejecutado segun planos de detalle, incluyendo todos los medios auxiliares necesarios para la perfecta ejecucion y terminacion de estos trabajos.
Criterio de medición. Medida la superficie a cinta corrida.</t>
  </si>
  <si>
    <t>07.01.05</t>
  </si>
  <si>
    <t>FAB. LADRILLO TABIQUE HUECO DOBLE 5 cm  int. fachadas zzcc</t>
  </si>
  <si>
    <t>FÁBRICA DE LADRILLO  hueco doble  de 5 cm. de ancho para revestir, recibido con mortero de cemento gris M-50, incluso parte proporcional de replanteo, nivelacion, aplomado, enjarjes, mermas, roturas, bandas elásticas según normativa y limpieza, ejecutado segun planos de detalle, incluyendo todos los medios auxiliares necesarios para la perfecta ejecucion y terminacion de estos trabajos.
Criterio de medición. Medida la superficie deduciendo huecos.</t>
  </si>
  <si>
    <t>07.01.06A</t>
  </si>
  <si>
    <t>TRASDOS. AUTOP. 61/600 (46) LM N15/H15 tradosado pilares</t>
  </si>
  <si>
    <t>Trasdosado autoportante formado por estructura de perfiles de chapa de acero galvanizada de 46 mm. de ancho, a base de Montantes (elementos verticales) separados 600 mm. entre ellos y Canales (elementos horizontales, arriostramiento de los montantes mediante piezas angulares que fijen el alma de los montantes y el muro soporte, dejando libertad de movimiento entre la estructura y el muro. En el lado externo de esta estructura se atornilla una placa PLADUR® tipo N o bien H1 (en zonas húmedas)de 15 mm. de espesor, dando un ancho total mínimo de trasdosado terminado de 61 mm. Parte proporcional de tornillería, juntas estancas /acústicas de su perímetro mediante junta EPDM o equivalente, cintas y pasta de juntas, piezas de arriostramiento, anclajes mecánicos, etc. totalmente terminado con calidad de terminación Nivel 2 (Q2) para terminaciones estándar de pintura ó papel pintado normal (según revestimiento posterior definido en proyecto). Relleno de alma con panel de lana mineral Arena de 50 mm de espesor, de dimensiones 135x50 mm., (cumpliendo la norma UNE EN 13162 Productos Aislantes térmicos para aplicaciones en la edificación con una conductividad térmica de 0,035 W / (mK), clase de reacción al fuego A1 y código de designación MW-EN 13162-T3-WS-MU1-AFr5) o equivalente, colocado entre montantes,, doblado de montantes en H en pared de cocina con muebles colgados y 30% de salones según DF, fijados de suelo a techo y atados sobre dintel para anclaje de precercos. Montaje según Norma UNE 102.041 IN y requisitos del CTE-DB HR, con p.p. de medios auxiliares, remates, y trabajos auxiliares. 
Criterio de medición. Medida la superficie a cinta corrida.</t>
  </si>
  <si>
    <t>07.01.06B</t>
  </si>
  <si>
    <t>TRASDOS. AUTOP. 78/600 (46) LM N 15+H15 trasdosado instalc.</t>
  </si>
  <si>
    <t>Trasdosado autoportante formado por estructura de perfiles de chapa de acero galvanizada de 46 mm. de ancho, a base de Montantes (elementos verticales) separados 600 mm. entre ellos y Canales (elementos horizontales, arriostramiento de los montantes mediante piezas angulares que fijen el alma de los montantes y el muro soporte, dejando libertad de movimiento entre la estructura y el muro. En el lado externo de esta estructura se atornillan dos placas PLADUR® tipo N interior y H1 la exterior en zonas húmedas, de 15 mm de espesor, dando un ancho total mínimo de trasdosado terminado de 78 mm. Parte proporcional de tornillería, juntas estancas /acústicas de su perímetro mediante junta EPDM o equivalente, cintas y pasta de juntas, piezas de arriostramiento, anclajes mecánicos, etc. totalmente terminado con calidad de terminación Nivel 2 (Q2) para terminaciones estándar de pintura ó papel pintado normal (según revestimiento posterior definido en proyecto). Relleno de alma con panel de lana mineral Arena de 50 mm de espesor, de dimensiones 135x50 mm., (cumpliendo la norma UNE EN 13162 Productos Aislantes térmicos para aplicaciones en la edificación con una conductividad térmica de 0,035 W / (mK), clase de reacción al fuego A1 y código de designación MW-EN 13162-T3-WS-MU1-AFr5) o equivalente, doblado de montantes en H en pared de cocina con muebles colgados y 30% de salones según DF, fijados de suelo a techo . Montaje según Norma UNE 102.041 IN y requisitos del CTE-DB HR, con p.p. de medios auxiliares, remates, y trabajos auxiliares. 
Criterio de medición. Medida la superficie a cinta corrida.</t>
  </si>
  <si>
    <t>07.01.06C</t>
  </si>
  <si>
    <t>TRASDOS. AUTOP. 61/400 (46) LM N de 15  int. fachadas viviendas</t>
  </si>
  <si>
    <t>Trasdosado autoportante formado por estructura de perfiles de chapa de acero galvanizada de 46 mm. de ancho, a base de Montantes (elementos verticales) separados 400 mm. entre ellos y Canales (elementos horizontales, arriostramiento de los montantes mediante piezas angulares que fijen el alma de los montantes y el muro soporte, dejando libertad de movimiento entre la estructura y el muro. En el lado externo de esta estructura se atornilla una placa PLADUR® tipo N de 15 mm. de espesor, dando un ancho total mínimo de trasdosado terminado de 61 mm. Parte proporcional de tornillería, juntas estancas /acústicas de su perímetro mediante junta EPDM o equivalente, cintas y pasta de juntas, piezas de arriostramiento, anclajes mecánicos, etc. totalmente terminado con calidad de terminación Nivel 2 (Q2) para terminaciones estándar de pintura ó papel pintado normal (según revestimiento posterior definido en proyecto). Relleno de alma con panel de lana mineral Arena de 50 mm de espesor, de dimensiones 135x50 mm., (cumpliendo la norma UNE EN 13162 Productos Aislantes térmicos para aplicaciones en la edificación con una conductividad térmica de 0,035 W / (mK), clase de reacción al fuego A1 y código de designación MW-EN 13162-T3-WS-MU1-AFr5) o equivalente, colocado entre montantes, montantes especificos de tubo cuadrado de acero 40.40.4 de mayor inercia para refuerzo únicamente correderas de salones y en el tramo horizontal inferior de dichos huecos de fachada, doblado de montantes en H en pared de cocina con muebles colgados y 30% de salones según DF, fijados de suelo a techo y atados sobre dintel , para anclaje de precercos. Montaje según Norma UNE 102.041 IN y requisitos del CTE-DB HR, con p.p. de medios auxiliares, remates, y trabajos auxiliares. 
Criterio de medición. Medida la superficie deduciendo huecos.</t>
  </si>
  <si>
    <t>07.01.06</t>
  </si>
  <si>
    <t>TRASDOS. AUTOP. 61/400 (46) LM N de 15 trasdos. lad.fonic.</t>
  </si>
  <si>
    <t>Trasdosado autoportante formado por estructura de perfiles de chapa de acero galvanizada de 46 mm. de ancho, a base de Montantes (elementos verticales) separados 400 mm. entre ellos y Canales (elementos horizontales, arriostramiento de los montantes mediante piezas angulares que fijen el alma de los montantes y el muro soporte, dejando libertad de movimiento entre la estructura y el muro. En el lado externo de esta estructura se atornilla una placa PLADUR® tipo N de 15 mm. de espesor, dando un ancho total mínimo de trasdosado terminado de 61 mm. Parte proporcional de tornillería, juntas estancas /acústicas de su perímetro mediante junta EPDM o equivalente, cintas y pasta de juntas, piezas de arriostramiento, anclajes mecánicos, etc. totalmente terminado con calidad de terminación Nivel 2 (Q2) para terminaciones estándar de pintura ó papel pintado normal (según revestimiento posterior definido en proyecto). Relleno de alma con panel de lana mineral Arena de 50 mm de espesor, de dimensiones 135x50 mm., (cumpliendo la norma UNE EN 13162 Productos Aislantes térmicos para aplicaciones en la edificación con una conductividad térmica de 0,035 W / (mK), clase de reacción al fuego A1 y código de designación MW-EN 13162-T3-WS-MU1-AFr5) o equivalente, colocado entre montantes, doblado de montantes en H en pared de cocina con muebles colgados y 30% de salones según DF, fijados de suelo a techo y atados sobre dintel . Montaje según Norma UNE 102.041 IN y requisitos del CTE-DB HR, con p.p. de medios auxiliares, remates, y trabajos auxiliares. 
Criterio de medición. Medida la superficie a cinta corrida.</t>
  </si>
  <si>
    <t>07.01.09A</t>
  </si>
  <si>
    <t>TRASDOS. AUTOP. 61/400 (46) LM H1 de 15 baños B01</t>
  </si>
  <si>
    <t>Trasdosado autoportante formado por estructura de perfiles de chapa de acero galvanizada de 46 mm. de ancho, a base de Montantes (elementos verticales) separados 400 mm. entre ellos y Canales (elementos horizontales, arriostramiento de los montantes mediante piezas angulares que fijen el alma de los montantes y el muro soporte, dejando libertad de movimiento entre la estructura y el muro. En el lado externo de esta estructura se atornilla una placa PLADUR®  H1 de 15 mm. de espesor (núcles húmedos), dando un ancho total mínimo de trasdosado terminado de 61 mm. Parte proporcional de tornillería, juntas estancas /acústicas de su perímetro mediante junta EPDM o equivalente, cintas y pasta de juntas, piezas de arriostramiento, anclajes mecánicos, piezas de soporte de grifos y todo tipo de piezas específicas del sistema, etc. totalmente terminado con calidad de terminación Nivel 1 (Q1) para terminaciones de alicatado, laminados, con rastreles, etc . o Nivel 2 (Q2) para terminaciones estándar de pintura ó papel pintado normal (según revestimiento posterior definido en proyecto). Relleno de alma con panel de lana mineral Arena de 50 mm de espesor, de dimensiones 135x50 mm., (cumpliendo la norma UNE EN 13162 Productos Aislantes térmicos para aplicaciones en la edificación con una conductividad térmica de 0,035 W / (mK), clase de reacción al fuego A1 y código de designación MW-EN 13162-T3-WS-MU1-AFr5) o equivalente, colocado entre montantes. Montaje según Norma UNE 102.041 IN y requisitos del CTE-DB HR, con p.p. de medios auxiliares, remates, y trabajos auxiliares.
Crierio de  medición. Medida la superficie a cinta corrida.</t>
  </si>
  <si>
    <t>07.01.12</t>
  </si>
  <si>
    <t>TABIQUE AUTOP. C.YESO 76/400 (48) LM N15+N15 tabiques interiores</t>
  </si>
  <si>
    <t>Tabique formado por una placa PLADUR® tipo N de 15 mm. de espesor, a cada lado de una estructura de acero galvanizado de 46 mm. de ancho, a base de Montantes PLADUR® (elementos verticales), separados entre ejes 400 mm. y Canales PLADUR® (elementos horizontales), dando un ancho total de tabique terminado de 76 mm. Parte proporcional de materiales PLADUR®: tornillería, pastas, cintas de juntas, juntas estancas /acústicas de su perímetro, etc. así como anclajes para canales en suelo y techo, etc. totalmente terminado con calidad de terminación Nivel 2 (Q2) para terminaciones estándar de pintura o papel pintado normal (según proyecto). Relleno de alma con panel de lana mineral Arena de 46 mm de espesor, de dimensiones 135x46 mm., (cumpliendo la norma UNE EN 13162 Productos Aislantes térmicos para aplicaciones en la edificación con una conductividad térmica de 0,035 W / (mK), clase de reacción al fuego A1 y código de designación MW-EN 13162-T3-WS-MU1-AFr5) o equivalente, colocado entre montantes, doblado de montantes en H en pared de cocina con muebles colgados y 30% de salones según DF. Montaje según Norma UNE 102.041 IN y requisitos del CTE-DB HR, con p.p. de medios auxiliares, remates, y trabajos auxiliares.
Criterio de medición. Medida la superficie a cinta corrida.</t>
  </si>
  <si>
    <t>07.01.14</t>
  </si>
  <si>
    <t>TABIQUE AUTOP. C.YESO 100/600 (70) LM H1.15+H1.15 med entre baño</t>
  </si>
  <si>
    <t>Tabique formado por una placa PLADUR® tipo H1 de 15 mm. de espesor a cada lado de una estructura de acero galvanizado de 70 mm. de ancho, a base de Montantes PLADUR® (elementos verticales), separados entre ejes 600 mm. y Canales PLADUR® (elementos horizontales), dando un ancho total de tabique terminado de 100 mm. Parte proporcional de materiales PLADUR®: tornillería, pastas, cintas de juntas, juntas estancas /acústicas de su perímetro, anclajes mecánicos, piezas de soporte de grifos y todo tipo de piezas específicas del sistema, etc. así como anclajes para canales en suelo y techo, etc. totalmente terminado con calidad de terminación Nivel 1 (Q1) para terminaciones de alicatado, laminados, con rastreles, (según proyecto) o Nivel 2 (Q2) para terminaciones estándar de pintura ó papel pintado normal (según revestimiento posterior definido en proyecto). Relleno de alma con panel de lana mineral Arena de 70 mm de espesor, de dimensiones 135x70 mm., (cumpliendo la norma UNE EN 13162 Productos Aislantes térmicos para aplicaciones en la edificación con una conductividad térmica de 0,035 W / (mK), clase de reacción al fuego A1 y código de designación MW-EN 13162-T3-WS-MU1-AFr5) o equivalente, colocado entre montantes, doblado de montantes en H en pared de cocina con muebles colgados y 30% de salones según DF. Montaje según Norma UNE 102.041 IN y requisitos del CTE-DB HR, con p.p. de medios auxiliares, remates, y trabajos auxiliares. Medido a cinta corrida.
NOTA: LOS PARAMENTOS VERTICALES DE BAÑERAS Y PLATOS DE DUCHA QUE NO ESTÉN ADOSADOS A CUARTOS HÚMEDOS, SE IMPERMEABILIZARÁN CON ESTERILLA DE POLIETILENO FLEXIBLE TIPO SCHLÜTER.</t>
  </si>
  <si>
    <t>07.01.14A</t>
  </si>
  <si>
    <t>TABIQUE AUTOP. C.YESO 100/600 (70) LM N1.15+N1.15 casonetos</t>
  </si>
  <si>
    <t>Tabique formado por una placa PLADUR® tipo N de 15 mm. de espesor a cada cara de una estructura de acero galvanizado de 70 mm. de ancho, a base de Montantes PLADUR® (elementos verticales), separados entre ejes 600 mm. y Canales PLADUR® (elementos horizontales), dando un ancho total de tabique terminado de 100 mm. Parte proporcional de materiales PLADUR®: tornillería, pastas, cintas de juntas, juntas estancas /acústicas de su perímetro, anclajes mecánicos, piezas de soporte de grifos y todo tipo de piezas específicas del sistema, etc. así como anclajes para canales en suelo y techo, etc. totalmente terminado con calidad de terminación Nivel 1 (Q1) para terminaciones de alicatado, laminados, con rastreles, (según proyecto) o Nivel 2 (Q2) para terminaciones estándar de pintura ó papel pintado normal (según revestimiento posterior definido en proyecto). Relleno de alma con panel de lana mineral Arena de 70mm de espesor, de dimensiones 135x70 mm., (cumpliendo la norma UNE EN 13162 Productos Aislantes térmicos para aplicaciones en la edificación con una conductividad térmica de 0,035 W / (mK), clase de reacción al fuego A1 y código de designación MW-EN 13162-T3-WS-MU1-AFr5) o equivalente, colocado entre montantes, doblado de montantes en H en pared de cocina con muebles colgados y 30% de salones según DF. Montaje según Norma UNE 102.041 IN y requisitos del CTE-DB HR, con p.p. de medios auxiliares, remates, y trabajos auxiliares.
 Criterio de medición:  Medido a cinta corrida.
NOTA: LOS PARAMENTOS VERTICALES DE BAÑERAS Y PLATOS DE DUCHA QUE NO ESTÉN ADOSADOS A CUARTOS HÚMEDOS, SE IMPERMEABILIZARÁN CON ESTERILLA DE POLIETILENO FLEXIBLE TIPO SCHLÜTER.</t>
  </si>
  <si>
    <t>07.01.31</t>
  </si>
  <si>
    <t>TABIQUE AUTOP. C.YESO 100/600 (70) LM N.15+H1.15. perím baño-coc</t>
  </si>
  <si>
    <t>Tabique formado por una placa PLADUR® tipo N de 15 mm. de espesor, a un lado y una placa PLADUR® tipo H1 de 15 mm. de espesor al otro de una estructura de acero galvanizado de 70 mm. de ancho, a base de Montantes PLADUR® (elementos verticales), separados entre ejes 600 mm. y Canales PLADUR® (elementos horizontales), dando un ancho total de tabique terminado de 100 mm. Parte proporcional de materiales PLADUR®: tornillería, pastas, cintas de juntas, juntas estancas /acústicas de su perímetro, anclajes mecánicos, piezas de soporte de grifos y todo tipo de piezas específicas del sistema, etc. así como anclajes para canales en suelo y techo, etc. totalmente terminado con calidad de terminación Nivel 2 (Q2) para terminaciones estándar de pintura ó papel pintado normal (según proyecto) en una cara y terminación Nivel 1 (Q1) para terminaciones de alicatado, laminados, con rastreles, etc  (según proyecto) en la otra cara.  Relleno de alma con panel de lana mineral Arena de 70 mm de espesor, de dimensiones 135x70 mm., (cumpliendo la norma UNE EN 13162 Productos Aislantes térmicos para aplicaciones en la edificación con una conductividad térmica de 0,035 W / (mK), clase de reacción al fuego A1 y código de designación MW-EN 13162-T3-WS-MU1-AFr5) o equivalente, colocado entre montantes, doblado de montantes en H en pared de cocina con muebles colgados y 30% de salones según DF. Montaje según Norma UNE 102.041 IN y requisitos del CTE-DB HR, con p.p. de medios auxiliares, remates, y trabajos auxiliares. 
Criterio de medición. Medida la superficie a cinta corrida.
NOTA: LOS PARAMENTOS VERTICALES DE BAÑERAS Y PLATOS DE DUCHA QUE NO ESTÉN ADOSADOS A CUARTOS HÚMEDOS, SE IMPERMEABILIZARÁN CON ESTERILLA DE POLIETILENO FLEXIBLE TIPO SCHLÜTER.</t>
  </si>
  <si>
    <t>07.01.41</t>
  </si>
  <si>
    <t>HORNACINAS PARA CGP</t>
  </si>
  <si>
    <t>Ejecución de cajón para recibir CGP, hueco en planta según planos y altura necesaria para alojar rejilla de ventilación de dimensiones 2650x650 mm , formado por:
- Cimentación formada por losa de hormigón armado con doble mallazo 200x200x10 mm de 35 cm. de espesor sobre terreno compactado.
- Muro de 1 pie de ladrillo perforado enfoscado a dos caras.
- Cubrición ejecutada con rasillón cerámico apoyado en citara de ladrillo perforado, capa de mortero M5 de 4 cm de espesor armado con mallazo electrosoldado B 500 T #.20 diam 5mm,  incluso p.p. de macizado de apoyos, encofrados complementarios, apeos, desencofrado, vibrado y curado.
- Capa de regularización de 2 cm con mortero de cemento M5.
- Impermeabilización formada por imprimación asfáltica y sistema bicapa de lam. asfáltica Glasdan 30Pelastómero de fibra de vidrio de 60 g/m2 y lam. Esterdam 40P elastómero de armadura de poliestireno no tejido de 160 g/m2, con entregas minimas  de 20 cm por encima del nivel de acabado de cubierta en caso necesario, banda de refuerzo en junta de dilatación de ancho 50 cm, así como sellado elástico de junta con Juntodan E, material de junta, etc, incluyendo picado de muros para empotramiento de lámina y posterior enfoscado con mortero hidrófugo armado con malla de fibra de vidrio de 10x10 mm.
- Capa de protección de 2 cm con mortero de cemento M5
- Suministro y colocación de bastidor de acero galvanizado en caliente, según norma UNE EN ISO 1461, ejecutado con perfil 50.1 fijado a frente de ladrillo u hormigón para recibir rejilla de ventilación.
- Suministro y colocación de dintel para formación de hueco con perfil en T de acero galvanizado en caliente, según norma UNE EN ISO 1461, de 1 cm de espesor.
- Solería de gres porcelánico Saloni Petralva 60x60 cm colcoado con adhesivo marca Mapei o Cemarksa, doble encolado, incluso crucetas y/o cuñas de colocación en pvc, enlechado cololeado con lechada cementosa impermeable y elástica de la misma marca que el adhesivo, cortes, piezas especiales, p.p. piezas especiales, incluso piezas especiales.
- Remate con goterón en borde libre ejcutado con chapa plegada de aluminio según EN-AW 5005 A, soportes/conectores de tope según EN-AW 6060 T66, de espesor 1,5 mm, dimensiones según planos, con goterón. Unión con soporte y goma de doble labio. Incluso angulos interior y exterior, piezas de unión en T, formas especiales en esquina, etc, sellados.
Incluso ejecución de encuentros con paramentos verticales y refuerzo de lámina asfáltica, p.p. de remates, cortes, solapes, juntas de dilatación necesarias,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unidad ejecutada.</t>
  </si>
  <si>
    <t>PN.07.01.17</t>
  </si>
  <si>
    <t>ml</t>
  </si>
  <si>
    <t>FORMACION DE TACON ARMARIO 15/46/15</t>
  </si>
  <si>
    <t>PN.07.01.18</t>
  </si>
  <si>
    <t>EMPALOMADO EN CUBIERTA 70 CM.</t>
  </si>
  <si>
    <t>Total 07.01</t>
  </si>
  <si>
    <t>07.02</t>
  </si>
  <si>
    <t>ALBAÑILERÍA BAJO RASANTE</t>
  </si>
  <si>
    <t>07.02.08</t>
  </si>
  <si>
    <t>FÁBRICA BLOQUE VISTO GRIS 9 CM</t>
  </si>
  <si>
    <t>FÁBRICA DE BLOQUE hueco Gris de hormigón de 9 cm de espesor, acabado visto, para pintar., recibido con mortero de cemento blanco PA-350 y arena de río 1:6, mortero M-40a, incluso replanteo, nivelación y aplomado, parte proporcional de formación de mochetas y dinteles con piezas especiales, enjarjes, mermas, roturas, humedecido de las piezas, formación de dinteles necesarios con piezas especiales del fabricante, eliminación de rebabas, retacado de yeso contra forjado superior en la totalidad del espesor y limpieza, ejecutado según planos de detalle, incluyendo además todos los medios auxiliares necesarios para la perfecta ejecución de estos trabajos. Criterio de medición de obra: A cinta corrida por compensación de piezas especiales.</t>
  </si>
  <si>
    <t>Total 07.02</t>
  </si>
  <si>
    <t>07.03</t>
  </si>
  <si>
    <t>AYUDAS ALBAÑILERIA</t>
  </si>
  <si>
    <t>07.03.01</t>
  </si>
  <si>
    <t>AYUDAS ALBAÑILERÍA VIVIENDA con p.p. de zonas comunes</t>
  </si>
  <si>
    <t>Ayudas de albañilería a las distintas instalaciones incluidas en este presupuesto incluyendo: mano de obra en carga y descarga, pequeño material, apertura y tapado de rozas, tapado de huecos de pasos de instalaciones y retacados de todas las divisiones a forjado superior antes de colocar los falsos techos, protección de instalaciones, recibidos de elementos de cerrajería, carpintería interior (premarcos), carpintería exterior (precercos), recibidos de aparatos sanitarios, remates y limpieza, incluyendo todos los medios auxiliares necesarios para la ejecución de estos trabajos.
Medido por UNIDAD de VIVIENDA y con p.p. de zonas comunes y planta sótano
NOTA: El recibido de las bañeras y los platos de ducha están incluidos en esta partida de ayudas y deberán colocarse sobre elementos elásticos y acústicos, según CTE.
NOTA: Se incluyen los refuerzos necesarios en las tabiquerías para muebles altos de cocinas, sanitarios suspendidos, instalaciones o equipos colgados, etc. En número y material en función de la carga a soportar.</t>
  </si>
  <si>
    <t>Total 07.03</t>
  </si>
  <si>
    <t>Total 07</t>
  </si>
  <si>
    <t>08</t>
  </si>
  <si>
    <t>REVESTIMIENTOS CONTINUOS</t>
  </si>
  <si>
    <t>08.01</t>
  </si>
  <si>
    <t>REVESTIMIENTOS CONTINUOS SOBRE RASANTE</t>
  </si>
  <si>
    <t>08.01.01</t>
  </si>
  <si>
    <t>REVESTIMIENTOS CONTINUOS VIVIENDAS</t>
  </si>
  <si>
    <t>08.01.01.09</t>
  </si>
  <si>
    <t>GUARNECIDO Y ENLUCIDO YESO HORIZONTAL</t>
  </si>
  <si>
    <t>Guarnecido con yeso negro y enlucido de yeso blanco sin maestrear en paramentos horizontales e inclinados de 15 mm. de espesor, incluso formación de rincones y colocación de andamios, s/NTE-RPG.
Criterio de medición: Medido a cinta corrida EN PROYECCIÓN HORIZONTAL
Criterio de medición. Medida la superficie ejecutada deduciendo huecos mayores 3.00 m2, para compensar aristado de huecos</t>
  </si>
  <si>
    <t>08.01.01.18</t>
  </si>
  <si>
    <t>GUARNECIDO Y ENLUCIDO DE YESO VERTICAL</t>
  </si>
  <si>
    <t>Guarnecido con yeso negro y enlucido de yeso blanco maestreado en paramentos verticales de 15 mm. de espesor, incluso formación de rincones, guarniciones de huecos, remates con rodapié, p.p. de guardavivos de chapa galvanizada y colocación de andamios, s/NTE-RPG.
Criterio de medición. Medida la superficie deduciendo huecos mayores de 3m2.</t>
  </si>
  <si>
    <t>06.40c</t>
  </si>
  <si>
    <t xml:space="preserve"> REVESTIMIENTO MONOCAPA WEBERPRAL PRISMA TECHOS</t>
  </si>
  <si>
    <t>Total 08.01.01</t>
  </si>
  <si>
    <t>08.01.02</t>
  </si>
  <si>
    <t>REVESTIMIENTOS CONTINUOS ZONAS COMUNES</t>
  </si>
  <si>
    <t>08.01.01.03</t>
  </si>
  <si>
    <t>GUARNECIDO Y ENLUCIDO YESO VERTICAL</t>
  </si>
  <si>
    <t>Guarnecido con yeso negro y enlucido de yeso blanco sin maestrear en paramentos verticales de 15 mm. de espesor, incluso formación de rincones, guarniciones de huecos, remates con rodapié, p.p. de guardavivos de chapa galvanizada y colocación de andamios, s/NTE-RPG.
Criterio de medición. Medida la superficie deduciendo huecos mayores de 3m2.</t>
  </si>
  <si>
    <t>08.01.002.001</t>
  </si>
  <si>
    <t>ENFOSCADO PARAMENTOS VERT. Y HORIZ</t>
  </si>
  <si>
    <t>Enfoscado y fratasado fino con mortero de cemento M-5, colocado en paramentos verticales, horizontales e inclinados, de 20 mm. de espesor, incluso parte proporcional de regleado, sacado de rincones, aristas, montaje y desmontaje de andamios y limpieza, ejecutado segun NTE-RPE-5 y planos de detalle, incluyendo todos los medios auxiliares necesarios para la perfecta ejecucion y terminacion de estos trabajos.
Medido Deduciendo huecos mayores de 2m2</t>
  </si>
  <si>
    <t>Total 08.01.02</t>
  </si>
  <si>
    <t>Total 08.01</t>
  </si>
  <si>
    <t>08.02</t>
  </si>
  <si>
    <t>REVESTIMIENTOS CONTÍNUOS BAJO RASANTE</t>
  </si>
  <si>
    <t>PN.08.02.01.02</t>
  </si>
  <si>
    <t>Total 08.02</t>
  </si>
  <si>
    <t>Total 08</t>
  </si>
  <si>
    <t>09</t>
  </si>
  <si>
    <t>FALSOS TECHOS</t>
  </si>
  <si>
    <t>09.01.01</t>
  </si>
  <si>
    <t>FALSOS TECHOS VIVIENDAS</t>
  </si>
  <si>
    <t>09.01.01.01</t>
  </si>
  <si>
    <t>FALSO TECHO VIVIENDA ESTANCIA SECA</t>
  </si>
  <si>
    <t>Falso techo formado por placa de yeso laminado sujeto mediante chapa de acero galvanizado a base de perfiles contínuos en forma de "U" de 47 mm. de ancho y separados entre ellos 600 mm., suspendidos del forjado por medio de "horquillas" especiales, para descuelgue hasta 70 cm, y varilla roscada, a la cual se atornilla una placa de yeso laminado tipo N de 13 mm. de espesor INTEGRADO con todas las instalaciones alojadas en techo, tabica vertical en saltos de falso techo i/ SUMINISTRO Y COLOCACION DE REGISTROS OCULTOS DE FACIL APERTURA EN ZONAS DE MAQUINA DE VENTILACION, CLIMATIZACIÓN Y AA, REGISTROS PARA ACCESO A CONTADORES Y LLAVES DE CORTE DE ACS o TERMO Y FONTANERIA DE DIMENSIONES SEGUN PLANOS, mediante trampilla reforzada adaptable a cualquier sistema de placa cartón yeso con marco de aluminio y esquinas reforzadas de acero galvanizado DX51D con tratamiento anticorrosivo, con pasadores de seguridad para el descuelgue de la tapa, piezas de cuelgue y nivelación, replanteo auxiliar, accesorios de fijación, nivelación y repaso de juntas con cinta y pasta, montaje y desmontaje de andamios, terminado y listo para pintar, i/pp de realización de piezas especiales para embutir luminarías, focos u otras instalaciones, i/p.p. de medios auxiliares y costes indirectos.
TOTALMENTE TERMINADA Y REMATADA
Criterio de medición. Medida la superficie ejecutada</t>
  </si>
  <si>
    <t>PN.09.01.01.11</t>
  </si>
  <si>
    <t>FALSO TECHO VIVIENDA ESTANCIA HÚMEDA</t>
  </si>
  <si>
    <t>Falso techo formado por placa de yeso laminado sujeto mediante chapa de acero galvanizado a base de perfiles contínuos en forma de "U" de 47 mm. de ancho y separados entre ellos 600 mm., suspendidos del forjado por medio de "horquillas" especiales, para descuelgue hasta 70 cm, y varilla roscada, a la cual se atornilla una placa de yeso laminado tipo H1 de 13 mm. de espesor INTEGRADO con todas las instalaciones alojadas en techo, tabica vertical en saltos de falso techo i/ SUMINISTRO Y COLOCACION DE REGISTROS OCULTOS DE FACIL APERTURA EN ZONAS DE MAQUINA DE VENTILACION, CLIMATIZACIÓN Y AA, REGISTROS PARA ACCESO A CONTADORES Y LLAVES DE CORTE DE ACS o TERMO Y FONTANERIA DE DIMENSIONES SEGUN PLANOS, mediante trampilla reforzada adaptable a cualquier sistema de placa cartón yeso con marco de aluminio y esquinas reforzadas de acero galvanizado DX51D con tratamiento anticorrosivo, con pasadores de seguridad para el descuelgue de la tapa, piezas de cuelgue y nivelación, replanteo auxiliar, accesorios de fijación, nivelación y repaso de juntas con cinta y pasta, montaje y desmontaje de andamios, terminado y listo para pintar, i/pp de realización de piezas especiales para embutir luminarías, focos u otras instalaciones, i/p.p. de medios auxiliares y costes indirectos.
TOTALMENTE TERMINADA Y REMATADA
Criterio de medición. Medida la superficie ejecutada</t>
  </si>
  <si>
    <t>07.01.42</t>
  </si>
  <si>
    <t>ud</t>
  </si>
  <si>
    <t>FALSA VIGA CARTÓN YESO PLACA H CONDUCTO COCINA</t>
  </si>
  <si>
    <t>Forrado de conducto para instalaciones en techos con placas  de cartón yeso tipo "H", sección necesaria según los casos , realizado con placas de yeso laminado dispuestas en una cara y estructura autoportante, compuesto de: entramado autoportante con los montantes separados lo necesario longitudinal y transversalmente; incluso anclajes de canales y montantes metálicos; fijación del tornillería para la fijación de las placas y pasta y cinta para el tratamiento de juntas. 
Incluido el replanteo y trazado en el forjado superior. Colocación de banda de estanqueidad y canales superiores, bajo forjados. Colocación y fijación de los montantes. Fijación de las placas para el cierre de la cara exterior de la viga. Tratamiento de juntas.
INCLUIDO ACABADO FINAL EN PINTURA PLÁSTICA.
Medida la unidad ejecutada.</t>
  </si>
  <si>
    <t>Total 09.01.01</t>
  </si>
  <si>
    <t>09.01.02</t>
  </si>
  <si>
    <t>FALSOS TECHOS ZONAS COMUNES</t>
  </si>
  <si>
    <t>09.01.02.03</t>
  </si>
  <si>
    <t>FALSO TECHO ZZCC CONTÍNUO PLACA YESO LAMINADO</t>
  </si>
  <si>
    <t>Falso techo formado por placa de yeso laminado sujeto mediante chapa de acero galvanizado a base de perfiles contínuos en forma de "U" de 47 mm. de ancho y separados entre ellos 600 mm., suspendidos del forjado por medio de "horquillas" especiales, para descuelgue hasta 70 cm, y varilla roscada, a la cual se atornilla una placa de yeso laminado tipo N de 13 mm. de espesor INTEGRADO con todas las instalaciones alojadas en techo, tabica vertical en saltos de falso techo, foseado en encuentro con paramento vertical i/ SUMINISTRO Y COLOCACION DE REGISTROS OCULTOS DE FACIL APERTURA EN ZONAS DE MAQUINA DE VENTILACION, CLIMATIZACIÓN Y AA, REGISTROS PARA ACCESO A CONTADORES Y LLAVES DE CORTE DE ACS Y FONTANERIA DE DIMENSIONES SEGUN PLANOS, mediante trampilla reforzada adaptable a cualquier sistema de placa cartón yeso con marco de aluminio y esquinas reforzadas de acero galvanizado DX51D con tratamiento anticorrosivo, con pasadores de seguridad para el descuelgue de la tapa, piezas de cuelgue y nivelación, replanteo auxiliar, accesorios de fijación, nivelación y repaso de juntas con cinta y pasta, montaje y desmontaje de andamios, terminado y listo para pintar, i/pp de realización de piezas especiales para embutir luminarías, focos u otras instalaciones, i/p.p. de medios auxiliares y costes indirectos.
TOTALMENTE TERMINADA Y REMATADA
Criterio de medición. Medida la superficie ejecutada</t>
  </si>
  <si>
    <t>09.01.02.04</t>
  </si>
  <si>
    <t>FALSO TECHO DESMONTABLE EN LOCALES COMUNITARIOS</t>
  </si>
  <si>
    <t>Total 09.01.02</t>
  </si>
  <si>
    <t>Total 09</t>
  </si>
  <si>
    <t>10</t>
  </si>
  <si>
    <t>SOLADOS Y PAVIMENTOS</t>
  </si>
  <si>
    <t>10.01</t>
  </si>
  <si>
    <t>SOLADOS Y PAVIMENTOS SOBRE RASANTE</t>
  </si>
  <si>
    <t>10.01.01</t>
  </si>
  <si>
    <t>SOLADOS Y PAVIMENTOS VIVIENDAS</t>
  </si>
  <si>
    <t>10.01.01.01</t>
  </si>
  <si>
    <t>SOLADO BAÑO PRINCIPAL</t>
  </si>
  <si>
    <t>Solado de baño principal vinílico pétreo diferenciado, sobre solera de plastón, incluida limpieza, ejecutado según NTE-RSB-7 y planos de detalle, incluyendo todos los medios auxiliares necesarios para la perfecta ejecución y terminación de estos trabajos.
p.p. crucetas y/o cuñas de colocación PVC, piezas especiales, rodapié, en DM hidrofugo acabado decorativo rechapado en color blanco, según memoria de calidades, de 70 mm. con junta de goma a pared y, perfil de latón de remate entre materiales y estancias a definir por la DF, limpieza y desescombro, medios auxiliares
TOTALMENTE COLOCADO Y REMATADO.
NOTA: La marca y modelo quedan definidos en la Memoria de Calidades.
Criterio de medición. Medida la superficie ejecutada</t>
  </si>
  <si>
    <t>10.01.01.02</t>
  </si>
  <si>
    <t>SOLADO BAÑO SECUNDARIO</t>
  </si>
  <si>
    <t>Solado de baño secundario con pavimiento vinílico pétreo diferenciado, incluso limpieza, ejecutado según y planos de detalle, incluyendo todos los medios auxiliares necesarios para la perfecta ejecución y terminación de estos trabajos.
p.p. crucetas y/o cuñas de colocación PVC, piezas especiales, rodapié, en DM hidrofugo acabado decorativo en color blanco, según memoria de calidades, de 70 mm. con junta de goma a pared y perfil de latón de remate entre materiales y estancias a definir por la DF, limpieza y desescombro, medios auxiliares
TOTALMENTE COLOCADO Y REMATADO.
NOTA: La marca y modelo quedan definidos en la Memoria de Calidades. 
Criterio de medición. Medida la superficie ejecutada</t>
  </si>
  <si>
    <t>10.01.01.20</t>
  </si>
  <si>
    <t>SOLADO LAVADEROS</t>
  </si>
  <si>
    <t>Solado de lavadero con baldosa de gres antideslizante según muestras a elegir por DF, recibido con mortero cola sobre solera de plastón,  enlechado de juntas con pasta de cemento blanco coloreado según color baldosa, rejuntado y limpieza,incluyendo p.p de zabaleta permimetral de 30 cm,   y ejecutado según NTE-RSB-7 y planos de detalle, incluyendo todos los medios auxiliares necesarios para la perfecta ejecución y terminación de estos trabajos.,p.p. crucetas y/o cuñas de colocación PVC, piezas especiales, incluso rodapie y  perfil de latón de remate entre materiales y estancias a definir por la DF, limpieza y desescombro, medios auxiliares
TOTALMENTE COLOCADO Y REMATADO.
NOTA: Marca y modelo a elegir por la DF
Criterio de medición. Medida la superficie ejecutada</t>
  </si>
  <si>
    <t>10.01.01.05</t>
  </si>
  <si>
    <t>PAVIMENTO VINÍLICO PÉTREO GENERAL</t>
  </si>
  <si>
    <t>Pavimento general en vivienda vinílico pétreo  acabado según muestras a elegir, colocado mediante clips (sin cola), colocado sobre lámina de polietileno reticulado de célula cerrada tipo fompex o similar de 3 mm de espesor, incluso p.p. de rodapié, según memoria de calidades con p.p. de cubrejuntas de acero inoxidable mate en cambio de pavimentos, juntas de trabajo y puertas de paso, remate en puertas de entrada y remates en huecos de escalera, formación de juntas perimetrales de ancho según recomendaciones del fabricante, p.p. de juntas de dilatación con tapajuntas, incluyendo recomendaciones del fabricante y todos los medios auxiliares necesarios para la perfecta ejecución de estos trabajos.
TOTALMENTE COLOCADO, TERMINADO Y REMATADO.
NOTA: La marca y modelo quedan definidos en la Memoria de Calidades.
Criterio de medición: Medida la superfie ejecutada.</t>
  </si>
  <si>
    <t>10.01.01.06</t>
  </si>
  <si>
    <t>SOLERA DE PLASTÓN</t>
  </si>
  <si>
    <t>Recrecido suelos con mortero de cemento autonivelante de hasta 8 cm. de espesor medio, CT-CT10-F3 según UNE-EN 13813, con fibras de polipropileno añadidas en la masa, con juntas de retracción en 1/3 del espesor del recrecido en las zonas correspondientes a los huecos de paso. Incluso limpieza, desescombro, replanteo y medios auxiliares, p.p. de relleno de huecos de instalaciones, junta perimetral realizado con planchas de poliestireno expandido de 15 mm, fijada a la base de las paredes desde el suelo hasta cota superior del pavimento, protección de instalaciones, limpieza, desescombro y medios auxiliares.
Medida la superficie ejecutada.</t>
  </si>
  <si>
    <t>10.01.01.12</t>
  </si>
  <si>
    <t>PAVIMENTO GRES TERRAZAS</t>
  </si>
  <si>
    <t>Solado de TERRAZAS con baldosa de gres antideslizante de dimensiones 60x60 cm, según muestras a elegir por DF, recibido con mortero cola sobre solera de plastón,  enlechado de juntas con pasta de cemento blanco coloreado según color baldosa, rejuntado y limpieza, ejecutado según NTE-RSB-7 y planos de detalle, incluyendo p.p de zabaleta percmimetral de 30 cm y todos los medios auxiliares necesarios para la perfecta ejecución y terminación de estos trabajos.,p.p. crucetas y/o cuñas de colocación PVC, piezas especiales, incluso perfil de latón de remate entre materiales y estancias a definir por la DF, limpieza y desescombro, medios auxiliares
TOTALMENTE COLOCADO Y REMATADO.
NOTA: Marca SALONI y modelo queda definido en la Memoria de Calidades.
Criterio de medición. Medida la superficie ejecutada</t>
  </si>
  <si>
    <t>10.01.01.08</t>
  </si>
  <si>
    <t>TERRENO VEGETAL</t>
  </si>
  <si>
    <t>Tierra vegetal cribada sumistrada a granel, extendida sobre el terreno con medios manuales, para formar una capa de espesor uniforme  de hasta  10 cm.
Medido la superficie en proyección horizontal según planos de proyecto.</t>
  </si>
  <si>
    <t>Total 10.01.01</t>
  </si>
  <si>
    <t>10.01.02</t>
  </si>
  <si>
    <t>SOLADOS Y PAVIMENTOS ZONAS COMUNES</t>
  </si>
  <si>
    <t>10.01.02.01</t>
  </si>
  <si>
    <t>PAVIMENTO P. NATURAL PORTALES Y DISTRIBUIDORES</t>
  </si>
  <si>
    <t>Suministro y colocación de solado de piedra natural a elegir por la DF, uso intensivo clase de Rd según CTE (s/n UNE-ENV 12633:2003), recibido con mortero de cemento CEM II/B-P 32,5 N y arena mezcla de miga y río (M-7.5), i/rejuntado con lechada de cemento blanco BL 22,5 X y limpieza, s/NTE-RSR-21, medido en su longitud.
- i/p.p. de rodapié del mismo material según según planos.
- i/p.p. de rallado en forma de triple canal en rampas, rejuntado y limpieza. 
Incluso pulido y abrillantado de pavimento y protección del mismo hasta la entrega de la promoción
TOTALMENTE COLOCADO Y REMATADO.
NOTA: La marca y modelo quedan definidos en la Memoria de Calidades.
Criterio de medición. Medida la superficie ejecutada 
1.-BALDOSAS de PIEDRA NATURAL de dimensiones  60 x 60 cm; colocadas "A ESCUADRA".
2.-RECIBIDO baldosas con mortero cemento al clavo con cola ( Hr &lt;5% ).
3.-ENLECHADO con pasta especifica para juntas en color a elegir por la D.F.
4.-RODAPIÉ del mismo material de 9 cm. de altura.
5.-RECIBIDO de rodapiés con mortero cemento cola específico para este material sobre paredes de revestidas de yeso o enfoscado.
Incluso parte proporcional de cortes, taladros, encuentros entre piezas de igual o distinto material, rejuntado, sellados de juntas y limpieza final; incluyéndose además todos los medios auxiliares necesarios para la realización de estos trabajos.
Todo ello colocado según detalles y planos del Proyecto, recomendaciones particulares del Fabricante, Pliego de Condiciones Técnicas, Código Técnico de la Edificación y resto de Normativas vigentes aplicables a esta unidad de obra. Antes de su aprobación deberá hacerse entrega a la Dirección Facultativa de los correspondientes certificados de calidad por parte del suministrador y/o constructor.</t>
  </si>
  <si>
    <t>10.01.02.05</t>
  </si>
  <si>
    <t>PELDAÑO ESCALERA INTERIOR</t>
  </si>
  <si>
    <t>Peldaño de piedra natural pulida y abrillantada A ELEGIR POR DF, uso intensivo clase de Rd según CTE (s/n UNE-ENV 12633:2003), recibido con mortero de cemento CEM II/B-P 32,5 N y arena mezcla de miga y río (M-7.5), i/rejuntado con lechada de cemento blanco BL 22,5 X y limpieza, s/NTE-RSR-21, medido en su longitud.
- i/p.p. de zanquín del mismo material colocado a montacaballo según según planos.
- i/p.p. de rallado en forma de triple canal en la punta de peldaño para evitar el deslizamiento, rejuntado y limpieza. de ancho 100 cm de ancho.
Incluso pulido y abrillantado de pavimento y protección del mismo hasta la entrega de la promoción
TOTALMENTE COLOCADO Y REMATADO.
NOTA: La marca y modelo quedan definidos en la Memoria de Calidades.
Medida la longitud colocada</t>
  </si>
  <si>
    <t>10.01.02.07</t>
  </si>
  <si>
    <t>SOLADO GRES CUARTOS TÉCNICOS Y ASEOS</t>
  </si>
  <si>
    <t>Solado de baldosa de GRES ANTIDESLIZANTE(grado 2), de dimensiones 40x40 recibido con mortero de cemento CEM II/A-P 32,5 R y arena de río 1/6 (M-40), i/cama de arena de río,INCLUIDO p.p. de rodapié del mismo material, rejuntado con lechada de cemento color elegir DF y limpieza, s/NTE-RSR-2, medido en superficie realmente ejecutada.
NOTA: La marca y modelo quedan definidos en la Memoria de Calidades. 
Criterio de medición. Medida la superficie ejecutada</t>
  </si>
  <si>
    <t>10.01.02.14</t>
  </si>
  <si>
    <t>PAVIMENTOS P.NATURAL  ACCESOS Y LOCALES</t>
  </si>
  <si>
    <t>10.01.02.15</t>
  </si>
  <si>
    <t>HORMIGÓN DESACTIVADO</t>
  </si>
  <si>
    <t>Pavimento HORMIGÓN DESACTIVADO de 5 cm de espesor con juntas, para uso peatonal, con fibras de polipropileno incluidas, acabado a elegir por la DF.
Formado por las siguientes capas:
- Terreno natural compactado
- Subbase granular drenante
- Lámina de polietileno baja densidad
- Capa de arena
- 10 cm de HM-150/B/20
- 5 cm de hormigón coloreado en masa a  definir por la DF. HORMIGÓN DESACTIVADO.El acabado cumplirá con el Código Técnico en cuanto a resbaladicidad (Suelo clase 3, R.D. 135)
Incluida la preparación de la superficie de apoyo del hormigón. Replanteo de las juntas de construcción, de dilatación y de retracción. Colocación de encofrados. Formación de pendientes y tendido de niveles mediante toques, maestras o reglas. Riego de la superficie base. Conexionado, anclaje y emboquillado de las redes de instalaciones proyectadas. Vertido y compactación del hormigón. Nivelado y fratasado manual del hormigón. Aplicación de desactivador del hormigón superficial. Curado del hormigón. Retirada de encofrados. Limpieza de la superficie de hormigón, mediante máquina hidrolimpiadora de agua a presión. Aplicación de la resina de acabado.
Se protegerá frente al tránsito hasta que transcurra el tiempo previsto. 
Medido la superficie ejecutada en proyección horizontal segun documentación de proyecto.</t>
  </si>
  <si>
    <t>PN.10.01.02.07</t>
  </si>
  <si>
    <t>SOLERA BAJO PAVIMENTO P. NATURAL SOBRE TERRENO</t>
  </si>
  <si>
    <t>Total 10.01.02</t>
  </si>
  <si>
    <t>Total 10.01</t>
  </si>
  <si>
    <t>10.02</t>
  </si>
  <si>
    <t>SOLADOS Y PAVIMENTOS BAJO RASANTE</t>
  </si>
  <si>
    <t>10.01.01.09</t>
  </si>
  <si>
    <t>PELDAÑO ESCALERA INTERIOR. GARAJES</t>
  </si>
  <si>
    <t>Peldaño de  GRES a elegir por DF (tabica y huella en una pieza), uso intensivo clase de Rd según CTE (s/n UNE-ENV 12633:2003), recibido con mortero de cemento CEM II/B-P 32,5 N y arena mezcla de miga y río (M-7.5), i/rejuntado con lechada de cemento blanco BL 22,5 X y limpieza, s/NTE-RSR-21, medido en su longitud.
- i/p.p. de zanquín del mismo material colocado a montacaballo según según planos.
- i/p.p. de rallado en forma de triple canal en la punta de peldaño para evitar el deslizamiento, rejuntado y limpieza. de ancho 100 cm de ancho.
TOTALMENTE COLOCADO Y REMATADO.
NOTA: La marca y modelo quedan definidos en la Memoria de Calidades.
Criterio de medición. Medida la superficie ejecutada</t>
  </si>
  <si>
    <t>Total 10.02</t>
  </si>
  <si>
    <t>Total 10</t>
  </si>
  <si>
    <t>11</t>
  </si>
  <si>
    <t>ALICATADOS Y APLACADOS</t>
  </si>
  <si>
    <t>11.01</t>
  </si>
  <si>
    <t>ALICATADOS Y APLACADOS SOBRE RASANTE</t>
  </si>
  <si>
    <t>11.01.01</t>
  </si>
  <si>
    <t>ALICATADOS Y APLACADOS VIVIENDAS</t>
  </si>
  <si>
    <t>11.01.01.01</t>
  </si>
  <si>
    <t>ALICATADO BAÑO PRINCIPAL</t>
  </si>
  <si>
    <t>Alicatado de baño principal con placas cerámicas , combinación a elegir por la  D.F., de dimensiones 30x60 cm, recibido con adhesivo estructural flexible multiuso a base de geoligante para el encolado cualquier tipo de material, sobre cualquier soporte y cualquier uso, eco-compatible. Enlechado de juntas con pasta de cemento blanco coloreado según color baldosa, con piezas especiales cerámicas del mismo tipo para rincones, esquinas y encuentros con el solado, i/p.p. de cortes, ingletes, piezas especiales con cantoneras de pvc recto tipo schlutter tono a elegir por la D.F., limpieza y planos de detalle, incluyendo todos los medios auxiliares necesarios para la perfecta ejecución y terminación de estos trabajos.
TOTALMENTE COLOCADO Y REMATADO.
NOTA: La marca y modelo quedan definidos en la Memoria de Calidades.
Criterio de medición.: Medida la superficie ejecutada.</t>
  </si>
  <si>
    <t>11.01.01.02</t>
  </si>
  <si>
    <t>ALICATADO BAÑO SECUNDARIO/ASEO</t>
  </si>
  <si>
    <t>Alicatado de baño secundario con baldosas, combinación a elegir por la  D.F., de dimensiones 30x60 cm, recibido con adhesivo estructural flexible multiuso a base de geoligante para el encolado cualquier tipo de material, sobre cualquier soporte y cualquier uso, eco-compatible. Enlechado de juntas con pasta de cemento blanco coloreado según color baldosa, con piezas especiales cerámicas del mismo tipo para rincones, esquinas y encuentros con el solado, i/p.p. de cortes, ingletes, piezas especiales con cantoneras de pvc recto tipo schlutter tono a elegir por la D.F., limpieza y planos de detalle, incluyendo todos los medios auxiliares necesarios para la perfecta ejecución y terminación de estos trabajos.
TOTALMENTE COLOCADO Y REMATADO.
NOTA: La marca y modelo quedan definidos en la Memoria de Calidades.
Criterio de medición. Medida la superficia ejecutada</t>
  </si>
  <si>
    <t>11.01.01.03</t>
  </si>
  <si>
    <t>ALICATADO COCINAS 30X60</t>
  </si>
  <si>
    <t>Alicatado con placas cerámicas en frentes de cocinas, combinación a elegir por la  D.F., de dimensiones 30x60 cm, recibido con adhesivo estructural flexible multiuso a base de geoligante para el encolado cualquier tipo de material, sobre cualquier soporte y cualquier uso, eco-compatible. Enlechado de juntas con pasta de cemento blanco coloreado según color baldosa, con piezas especiales cerámicas del mismo tipo para rincones, esquinas y encuentros con el solado, i/p.p. de cortes, ingletes, piezas especiales con cantoneras de pvc recto tipo schlutter tono a elegir por la D.F., limpieza y planos de detalle, incluyendo todos los medios auxiliares necesarios para la perfecta ejecución y terminación de estos trabajos.
TOTALMENTE COLOCADO Y REMATADO.
NOTA: La marca y modelo quedan definidos en la Memoria de Calidades.
Criterio de medición: Medida la superficie DEDUCIENDO HUECOS MAYORES DE 2M2.</t>
  </si>
  <si>
    <t>11.01.01.04</t>
  </si>
  <si>
    <t>APLACADO CERÁMICO 18,5X75 CM</t>
  </si>
  <si>
    <t>Aplacado con revestimiento cerámico imitación madera  a elegir por la  D.F., de dimensiones 18,5 x 75 cm, recibido con adhesivo estructural flexible multiuso a base de geoligante para el encolado cualquier tipo de material, sobre cualquier soporte y cualquier uso, eco-compatible. Enlechado de juntas con pasta de cemento blanco coloreado según color baldosa, con piezas especiales cerámicas del mismo tipo para rincones, esquinas y encuentros con el solado, i/p.p. de cortes, ingletes, piezas especiales con cantoneras de pvc recto tipo schlutter tono a elegir por la D.F., limpieza y planos de detalle, incluyendo todos los medios auxiliares necesarios para la perfecta ejecución y terminación de estos trabajos.
Criterio de medición: Medido deduciendo huecos.
TOTALMENTE COLOCADO Y REMATADO.
NOTA: La marca y modelo quedan definidos en la Memoria de Calidades.</t>
  </si>
  <si>
    <t>Total 11.01.01</t>
  </si>
  <si>
    <t>11.01.02</t>
  </si>
  <si>
    <t>ALICATADOS Y APLACADOS ZONAS COMUNES</t>
  </si>
  <si>
    <t>11.01.02.03</t>
  </si>
  <si>
    <t>REVESTIMIENTO LISTONES ROBLE PORTALES</t>
  </si>
  <si>
    <t>Revestimiento decorativo con listones de madera de roble, de 50x30 mm de espesor total, clavado a rastreles de madera de 5x5 cm, dispuestos cada 40 cm, fijados con tornillos sobre la superficie regularizada de paramentos verticales interiores y sellado de los mismos para quedar ocultos
Textura y acabado a elegir por la DF.
Cantos vistos chapados y lacados
Criterio de medición. Medida la superficie ejecutada</t>
  </si>
  <si>
    <t>11.01.02.001</t>
  </si>
  <si>
    <t>REVESTIMIENTO FRENTE ASCENSORES AC. INOX. MATE</t>
  </si>
  <si>
    <t>Revestimiento de paredes con placas rígidas de acero inoxidable MATE, de 1 mm de espesor, fijada sobre tacos y atornillada a los mismos.
Medida la superficie ejecutada.</t>
  </si>
  <si>
    <t>11.01.02.021</t>
  </si>
  <si>
    <t>REVESTIMIENTO MURAL VINÍLICO</t>
  </si>
  <si>
    <t>Suministro y colocación de revestimiento decorativo compuesto por capa vinílica estampada con tintas al agua, sobre soporte de algodón, color a elegir por DF, colocado con adhesivo vinílico especial para revestimientos murales, sobre la superficie lisa y regularizada de paramentos verticales interiores. Incluso p/p de preparación y limpieza de la superficie, formación de encuentros, cortes del material y remates perimetrales. Incluso forrado de puertas de cuarto de instalaciones según planos de revestimientos
Preparación y limpieza de la superficie a revestir. Replanteo de juntas, huecos y encuentros. Corte y preparación del revestimiento. Aplicación de la cola sobre el paramento. Encolado, plegado y presentación de las tiras. Limpieza de la cola sobrante y paso del rodillo aplastajuntas. Resolución del perímetro del revestimiento. Limpieza de la superficie acabada. El adhesivo será compatible con la superficie soporte según instrucciones del fabricante
Medida la superficie ejecutada deduciendo huecos</t>
  </si>
  <si>
    <t>11.01.02.022</t>
  </si>
  <si>
    <t>ESPEJOS PORTAL</t>
  </si>
  <si>
    <t>Espejo de luna de color de 3 mm de espesor, acabado biselado, fijado mecánicamente al paramento. Incluyendo suministro, colocación, ayudas de albañilería, pequeño material y elementos para su fijación.
Medida la superficie ejecutada</t>
  </si>
  <si>
    <t>11.01.02.023</t>
  </si>
  <si>
    <t>REVESTIMIENTO FRENTE ASCENSORES PIEDRA NATURAL</t>
  </si>
  <si>
    <t>Aplacado de frente de ascensores con piedra natural caliza, dimensiones a definir en obra, recibido con adhesivo para el encolado sobre enfoscado rayado. Enlechado de juntas con pasta de cemento blanco coloreado según color de la piedra, i/p.p. de cortes, ingletes, limpieza y planos de detalle, incluyendo todos los medios auxiliares necesarios para la perfecta ejecución y terminación de estos trabajos.
Criterio de medición: Medido deduciendo huecos.</t>
  </si>
  <si>
    <t>Total 11.01.02</t>
  </si>
  <si>
    <t>Total 11.01</t>
  </si>
  <si>
    <t>11.02</t>
  </si>
  <si>
    <t>ALICATADOS Y APLACADOS BAJO RASANTE</t>
  </si>
  <si>
    <t>Total 11</t>
  </si>
  <si>
    <t>12</t>
  </si>
  <si>
    <t>AISLAMIENTOS</t>
  </si>
  <si>
    <t>12.02</t>
  </si>
  <si>
    <t>AISLAM. RUIDO IMPACTO</t>
  </si>
  <si>
    <t>AISLAMIENTO A RUIDOS DE IMPACTO realizado con lámina flexible de polietileno reticulado de celda cerrada, de 5 mm. de espesor y 27 kgr/m3 y mejora de nivel de ruido de impacto Ln de 20 dB, colocada sobre el forjado y bajo solera de plastón, medida la superficie ejecutada. NOTA: Perimetralmente, la lámina subirá hasta sobrepasar el espesor de la solera en todos los paramentos verticales y divisiones entre viviendas.
TOTALMENTE COLOCADO Y REMATADO.
NOTA: La marca y modelo quedan definidos en la Memoria de Calidades.</t>
  </si>
  <si>
    <t>12.03</t>
  </si>
  <si>
    <t>POLIESTIRENO EXTRUIDO O EXTRUSIONADO XPS 4 cm.</t>
  </si>
  <si>
    <t>Aislamiento termoacústico de suelos formado por panel rígido de poliestireno extruido XPS,  según UNE-EN 13163, de superficie lisa y mecanizado lateral a media madera, de 40 mm de espesor, resistencia térmica 1,33 m²K/W, conductividad térmica 0,03 W/(mK), colocado a tope, simplemente apoyado, cubierto con film de polietileno de 0,2 mm de espesor y desolidarización perimetral realizada con el mismo material aislante, preparado para recibir una base de pavimento de mortero u hormigón. Incluso cinta autoadhesiva para sellado de juntas.
Criterio de medición. Medida la superficie ejecutada</t>
  </si>
  <si>
    <t>12.04</t>
  </si>
  <si>
    <t>PINTURA TÉRMICA</t>
  </si>
  <si>
    <t>Pintura termica Basther con propiedades termo aislantes, anticondensación y anti sonoras, colocada en cantos y contoros de forjados, aplicada en dos manos para un espesor de 500 Micras mínimo.Previamente serealizará la retira de polvo y grasa del soprte  a pintar .Incluye todos los medios auxiliares necesarios para la realización de estos trabajos. Aplicada en dos manos mediante brocha o rodillo de lana.
Criterio de medición: Medida la superfie ejecutada deduciendo huecos &gt; 2m2.</t>
  </si>
  <si>
    <t>Total 12</t>
  </si>
  <si>
    <t>13</t>
  </si>
  <si>
    <t>CUBIERTAS E IMPERMEABILIZACIONES</t>
  </si>
  <si>
    <t>13.01.A</t>
  </si>
  <si>
    <t>CUBIERTAS</t>
  </si>
  <si>
    <t>13.01</t>
  </si>
  <si>
    <t>CUBIERTA EDIFICIO 15B</t>
  </si>
  <si>
    <t>ALT23_13.01.01</t>
  </si>
  <si>
    <t>C. PLANA INVERTIDA C/GRAVA C/AISL.</t>
  </si>
  <si>
    <t>CUBIERTA PLANA INVERTIDA NO TRANSITABLE ACABADO GRAVA formada por los siguientes elementos: 
(1) formación de pendientes con hormigón celular cemento espumado, a base de cemento CEM II/A-P 32.5 R,  resistencia a compresión mayor 0.2 MPa y densidad 350 kg/m3.(incluir banda de poliestireno expandidio de 5 cm de espesor en encuentros con petos) con pendiente &gt;1,5% y espesor medio de 10 cm
(2) capa de protección espesor según planos. de mortero de cemento, nivelada acabado fratasado
(3) imprimación oxiasfáltica de 0,5 kg/m2.
(4)  Doble lámina  no autoprotegida tipo elastomérica 3kg/m2. 1ª lamina del tipo GLASDAN 30Pcon armadura de fibra de vidrio (totalmente adherida al soporte). 2ª lámina del tipo ESTERDAN 30P ELASTÓMERO con armadura de fieltro de poliéster no tejido (totalmente adherida sobre la primera); en cambios de plano sobre escocia de mortero de cemento y de remates perimetrales mediante  banda de protección superior de refuerzo de lámina autoprotegida Esterdan 30 GP elast.  hasta solapar con precercos de aluminio en salidas a terrazas (incluso elementos emergentes) con acabado en grano mineral, con entregas minimas  de 20 cm por encima del nivel de la capa de mortero (espesor según sección constructiva) de la lámina, banda de refuerzo en junta de dilatación de ancho 50 cm, así como sellado elástico de junta con Juntodan E, material de junta, etc, incluyendo perfil metálico DANOSA, según planos y sellado elástico ELASTYDAN PU0 de DANOSA.
(5) lámina geotextil separadora 200gr/m2 tipo DANOFELT 200
(6) capa de mortero de protección de 2 cm de espesor
(6) aislamiento térmico a base de planchas de poliestireno extrusionado XPS URSA N III L de 8 cm, con juntas escalonadas a media madera, en juntas, limatesas y limahoyas
(7) lámina geotextil separadora filtrante y antipunzonante de 200 gr/ m2 tipo DANOFELT 200
(8) - Capa de protección pesada con gravilla suelta escogida de canto rodado, lavado sin impurezas de tamaño maximo 16/32 y de 10 cm de espesor. 
- P.p. de losa aislante y drenante Filtron R-8 de 60x60 cm y 8 cm. de espesor color a elegir por la D.F, como acabado y protección de cubiertas planas en caminos de acceso a instalaciones, y apoyo de máquinas de aire acondicionado, formada por una base aislante de poliestireno extruido según UNE-EN 13164, de superficie lisa y mecanizado lateral a media madera, de 40 mm de espesor, resistencia térmica 1,2 (m²k)/w, conductividad térmica 0,034 w/(mk), Euroclase E de reacción al fuego.
Incluso parte proporcional de cazoletas de sumidero de caucho EPDM, refuerzos impermeabilización, impermeabilización. de escaleras, formación de media caña y formación de babero asfáltico con enfoscado y lámina con autoprotección mineral, según planos, ejecutada según CTE-HS, planos de detalle e indicaciones de la D.F., incluyendo además todos los medios auxiliares necesarios para la perfecta ejecución y terminación de estos trabajos.
Incluso encuentros con paramentos horizontales con refuerzo de lámina p.p. de remates, cortes, solapes, juntas de dilatación necesarias, tela asfáltica de babero de 1,00x1,00 m. en solapes de sumidero,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superficie ejecutada, en proyección horizontal deduciendo huecos mayores  2.00 m2
TOTALMENTE TERMINADA Y REMATADA, INCLUSO PRUEBAS DE ESTANQUEIDAD.
NOTA: La marca y modelo quedan definidos en la Memoria de Calidades.</t>
  </si>
  <si>
    <t>ALT23_13.01.02</t>
  </si>
  <si>
    <t>C. PLANA TRANSITABLE C/ AISLAM.</t>
  </si>
  <si>
    <t xml:space="preserve">
CUBIERTA PLANA TRANSITABLE PARA POSTERIOR COLOCACIÓN DE SOLADO, formada por los siguientes elementos: 
(1) Barrera de vapor
(2) Panel aislante de poliestireno extrusionado de 80 mm de espesor, con juntas escalonadas a media madera en juntas, limatesas y limahoyas.
(3) Lámina geotextil antipunzonamiento de 200 gr/m2
(4) Formación de pendientes con hormigón celular cemento espumado, a base de cemento CEM II/A-P 32.5 R,  resistencia a compresión mayor 0.2 MPa y densidad 350 kg/m3, pendiente &gt; 1,5% y 1% en solería, espesor medio 20 CM, incluida banda de porexpan de 3 cm en encuentros con petos, según especificaciones de planos y sección constructiva.
(5) Capa de mortero de regularización de 2 cm de espesor.
(6) imprimación asfáltica de 0,50 kg/m2
(7)  Doble lámina  no autoprotegida tipo elastomérica 3kg/m2. 1ª lamina del tipo GLASDAN 30Pcon armadura de fibra de vidrio (totalmente adherida al soporte). 2ª lámina del tipo ESTERDAN 30P ELASTÓMERO con armadura de fieltro de poliéster no tejido (totalmente adherida sobre la primera); en cambios de plano sobre escocia de mortero de cemento y de remates perimetrales mediante  banda de protección superior de refuerzo de lámina autoprotegida Esterdan 30 GP elast.  hasta solapar con precercos de aluminio en salidas a terrazas (incluso elementos emergentes) con acabado en grano mineral, con entregas minimas  de 20 cm por encima del nivel de la capa de mortero (espesor según sección constructiva) de la lámina, banda de refuerzo en junta de dilatación de ancho 50 cm, así como sellado elástico de junta con Juntodan E, material de junta, etc, incluyendo perfil metálico DANOSA, según planos y sellado elástico ELASTYDAN PU0 de DANOSA.
(8) lámina geotextil  separadora filtrante y antipunzonante 200 gr/m2 tipo DANOFELT 200.
(9) capa de protección 3 cm de espesor según planos. de mortero de cemento, nivelada acabado fratasado armada con fibras de polipropileno multifilamentada tipo CRACKSTOP 12
preparado para recibir solado.
Incluso parte proporcional de cazoletas de sumidero de caucho EPDM, refuerzos de  impermeabilización, impermeabilización de escaleras, formación de media caña y formación de babero asfáltico con enfoscado y lámina con autoprotección mineral, según planos, ejecutada según CTE-HS, planos de detalle e indicaciones de la D.F., incluyendo además todos los medios auxiliares necesarios para la perfecta ejecución y terminación de estos trabajos.
Incluso ejecución de encuentros con paramentos verticales y refuerzo de lámina asfáltica, p.p. de remates, cortes, solapes, juntas de dilatación necesarias,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superficie ejecutada, en proyección horizontal, deduciendo huecos mayores 2.00 m2
TOTALMENTE TERMINADA Y REMATADA, INCLUSO PRUEBAS DE ESTANQUEIDAD. Se incluye todos los elementos para dejar la cubierta terminada solo para solar.
NOTA: TERRAZAS TRANSITABLES SOBRE ZONAS VIVIDERAS.
NOTA: La marca y modelo quedan definidos en la Memoria de Calidades.</t>
  </si>
  <si>
    <t>ALT23_13.01.03</t>
  </si>
  <si>
    <t>C. PLANA P/SOLAR S/AISLAMIENTO</t>
  </si>
  <si>
    <t xml:space="preserve">
CUBIERTA PLANA TRANSITABLE PARA POSTERIOR COLOCACIÓN DE SOLADO, formada por los siguientes elementos: 
(1) Barrera de vapor
(2) Lámina geotextil antipunzonamiento de 200 gr/m2
(3) Formación de pendientes con hormigón celular cemento espumado, a base de cemento CEM II/A-P 32.5 R,  resistencia a compresión mayor 0.2 MPa y densidad 350 kg/m3, pendiente &gt; 1,5% y 1% en solería, espesor medio según documentación gráfica, incluida banda de porexpan de 3 cm en encuentros con petos, según especificaciones de planos y sección constructiva.
(4) Capa de mortero de regularización de 2 cm de espesor.
(5) imprimación asfáltica de 0,50 kg/m2
(6)  Doble lámina  no autoprotegida tipo elastomérica 3kg/m2. 1ª lamina del tipo GLASDAN 30Pcon armadura de fibra de vidrio (totalmente adherida al soporte). 2ª lámina del tipo ESTERDAN 30P ELASTÓMERO con armadura de fieltro de poliéster no tejido (totalmente adherida sobre la primera); en cambios de plano sobre escocia de mortero de cemento y de remates perimetrales mediante  banda de protección superior de refuerzo de lámina autoprotegida Esterdan 30 GP elast.  hasta solapar con precercos de aluminio en salidas a terrazas (incluso elementos emergentes) con acabado en grano mineral, con entregas minimas  de 20 cm por encima del nivel de la capa de mortero (espesor según sección constructiva) de la lámina, banda de refuerzo en junta de dilatación de ancho 50 cm, así como sellado elástico de junta con Juntodan E, material de junta, etc, incluyendo perfil metálico DANOSA, según planos y sellado elástico ELASTYDAN PU0 de DANOSA.
(7) lámina geotextil  separadora filtrante y antipunzonante 200 gr/m2 tipo DANOFELT 200.
(8) capa de protección 3 cm de espesor según planos. de mortero de cemento, nivelada acabado fratasado armada con fibras de polipropileno multifilamentada tipo CRACKSTOP 12
preparado para recibir solado.
Incluso formación de rebaje perimetral en terrazas voladas y conexión sin descuelgue del  desagüe con el bajante más próximo.
Incluso parte proporcional de cazoletas de sumidero de caucho EPDM, refuerzos de  impermeabilización, impermeabilización de escaleras, formación de media caña y formación de babero asfáltico con enfoscado y lámina con autoprotección mineral, según planos, ejecutada según CTE-HS, planos de detalle e indicaciones de la D.F., incluyendo además todos los medios auxiliares necesarios para la perfecta ejecución y terminación de estos trabajos.
Incluso ejecución de encuentros con paramentos verticales y refuerzo de lámina asfáltica, p.p. de remates, cortes, solapes, juntas de dilatación necesarias,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superficie ejecutada, en proyección horizontal, deduciendo huecos mayores 2.00 m2
TOTALMENTE TERMINADA Y REMATADA, INCLUSO PRUEBAS DE ESTANQUEIDAD. Se incluye todos los elementos para dejar la cubierta terminada solo para solar.
NOTA: TERRAZAS VOLADAS TRANSITABLES SOBRE ZONAS NO VIVIDERAS, TERRAZAS  SOBRE SÓTANOS Y LAVADEROS 
NOTA: La marca y modelo quedan definidos en la Memoria de Calidades.</t>
  </si>
  <si>
    <t>Total 13.01</t>
  </si>
  <si>
    <t>13.02</t>
  </si>
  <si>
    <t>CUBIERTA EDIFICIO 15A</t>
  </si>
  <si>
    <t>ALT23_13.02.01</t>
  </si>
  <si>
    <t>ALT23_13.02.02</t>
  </si>
  <si>
    <t>CUBIERTA PLANA TRANSITABLE PARA POSTERIOR COLOCACIÓN DE SOLADO, formada por los siguientes elementos: 
(1) Barrera de vapor
(2) Panel aislante de poliestireno extrusionado de 80 mm de espesor, con juntas escalonadas a media madera en juntas, limatesas y limahoyas.
(3) Lámina geotextil antipunzonamiento de 200 gr/m2
(4) Formación de pendientes con hormigón celular cemento espumado, a base de cemento CEM II/A-P 32.5 R,  resistencia a compresión mayor 0.2 MPa y densidad 350 kg/m3, pendiente &gt; 1,5% y 1% en solería, espesor medio 20 CM, incluida banda de porexpan de 3 cm en encuentros con petos, según especificaciones de planos y sección constructiva.
(5) Capa de mortero de regularización de 2 cm de espesor.
(6) imprimación asfáltica de 0,50 kg/m2
(7)  Doble lámina  no autoprotegida tipo elastomérica 3kg/m2. 1ª lamina del tipo GLASDAN 30Pcon armadura de fibra de vidrio (totalmente adherida al soporte). 2ª lámina del tipo ESTERDAN 30P ELASTÓMERO con armadura de fieltro de poliéster no tejido (totalmente adherida sobre la primera); en cambios de plano sobre escocia de mortero de cemento y de remates perimetrales mediante  banda de protección superior de refuerzo de lámina autoprotegida Esterdan 30 GP elast.  hasta solapar con precercos de aluminio en salidas a terrazas (incluso elementos emergentes) con acabado en grano mineral, con entregas minimas  de 20 cm por encima del nivel de la capa de mortero (espesor según sección constructiva) de la lámina, banda de refuerzo en junta de dilatación de ancho 50 cm, así como sellado elástico de junta con Juntodan E, material de junta, etc, incluyendo perfil metálico DANOSA, según planos y sellado elástico ELASTYDAN PU0 de DANOSA.
(8) lámina geotextil  separadora filtrante y antipunzonante 200 gr/m2 tipo DANOFELT 200.
(9) capa de protección 3 cm de espesor según planos. de mortero de cemento, nivelada acabado fratasado armada con fibras de polipropileno multifilamentada tipo CRACKSTOP 12
preparado para recibir solado.
Incluso parte proporcional de cazoletas de sumidero de caucho EPDM, refuerzos de  impermeabilización, impermeabilización de escaleras, formación de media caña y formación de babero asfáltico con enfoscado y lámina con autoprotección mineral, según planos, ejecutada según CTE-HS, planos de detalle e indicaciones de la D.F., incluyendo además todos los medios auxiliares necesarios para la perfecta ejecución y terminación de estos trabajos.
Incluso ejecución de encuentros con paramentos verticales y refuerzo de lámina asfáltica, p.p. de remates, cortes, solapes, juntas de dilatación necesarias,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superficie ejecutada, en proyección horizontal, deduciendo huecos mayores 2.00 m2
TOTALMENTE TERMINADA Y REMATADA, INCLUSO PRUEBAS DE ESTANQUEIDAD. Se incluye todos los elementos para dejar la cubierta terminada solo para solar.
NOTA: TERRAZAS TRANSITABLES SOBRE ZONAS VIVIDERAS.
NOTA: La marca y modelo quedan definidos en la Memoria de Calidades.</t>
  </si>
  <si>
    <t>ALT23_13.02.03</t>
  </si>
  <si>
    <t>CUBIERTA PLANA TRANSITABLE PARA POSTERIOR COLOCACIÓN DE SOLADO, formada por los siguientes elementos: 
(1) Barrera de vapor
(2) Lámina geotextil antipunzonamiento de 200 gr/m2
(3) Formación de pendientes con hormigón celular cemento espumado, a base de cemento CEM II/A-P 32.5 R,  resistencia a compresión mayor 0.2 MPa y densidad 350 kg/m3, pendiente &gt; 1,5% y 1% en solería, espesor medio según documentación gráfica, incluida banda de porexpan de 3 cm en encuentros con petos, según especificaciones de planos y sección constructiva.
(4) Capa de mortero de regularización de 2 cm de espesor.
(5) imprimación asfáltica de 0,50 kg/m2
(6)  Doble lámina  no autoprotegida tipo elastomérica 3kg/m2. 1ª lamina del tipo GLASDAN 30Pcon armadura de fibra de vidrio (totalmente adherida al soporte). 2ª lámina del tipo ESTERDAN 30P ELASTÓMERO con armadura de fieltro de poliéster no tejido (totalmente adherida sobre la primera); en cambios de plano sobre escocia de mortero de cemento y de remates perimetrales mediante  banda de protección superior de refuerzo de lámina autoprotegida Esterdan 30 GP elast.  hasta solapar con precercos de aluminio en salidas a terrazas (incluso elementos emergentes) con acabado en grano mineral, con entregas minimas  de 20 cm por encima del nivel de la capa de mortero (espesor según sección constructiva) de la lámina, banda de refuerzo en junta de dilatación de ancho 50 cm, así como sellado elástico de junta con Juntodan E, material de junta, etc, incluyendo perfil metálico DANOSA, según planos y sellado elástico ELASTYDAN PU0 de DANOSA.
(7) lámina geotextil  separadora filtrante y antipunzonante 200 gr/m2 tipo DANOFELT 200.
(8) capa de protección 3 cm de espesor según planos. de mortero de cemento, nivelada acabado fratasado armada con fibras de polipropileno multifilamentada tipo CRACKSTOP 12
preparado para recibir solado.
Incluso formación de rebaje perimetral en terrazas voladas y conexión sin descuelgue del  desagüe con el bajante más próximo.
Incluso parte proporcional de cazoletas de sumidero de caucho EPDM, refuerzos de  impermeabilización, impermeabilización de escaleras, formación de media caña y formación de babero asfáltico con enfoscado y lámina con autoprotección mineral, según planos, ejecutada según CTE-HS, planos de detalle e indicaciones de la D.F., incluyendo además todos los medios auxiliares necesarios para la perfecta ejecución y terminación de estos trabajos.
Incluso ejecución de encuentros con paramentos verticales y refuerzo de lámina asfáltica, p.p. de remates, cortes, solapes, juntas de dilatación necesarias,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superficie ejecutada, en proyección horizontal, deduciendo huecos mayores 2.00 m2
TOTALMENTE TERMINADA Y REMATADA, INCLUSO PRUEBAS DE ESTANQUEIDAD. Se incluye todos los elementos para dejar la cubierta terminada solo para solar.
NOTA: TERRAZAS VOLADAS TRANSITABLES SOBRE ZONAS NO VIVIDERAS, TERRAZAS  SOBRE SÓTANOS Y LAVADEROS 
NOTA: La marca y modelo quedan definidos en la Memoria de Calidades.</t>
  </si>
  <si>
    <t>PN.13.02.04</t>
  </si>
  <si>
    <t>C. AJARDINADA</t>
  </si>
  <si>
    <t>Cubierta plana no transitable, no ventilada, ajardinada intensiva, tipo convencional, pendiente del 1% al 5%.
 FORMACIÓN DE PENDIENTES: mediante encintado de limatesas, limahoyas y juntas con maestras de ladrillo cerámico hueco doble y capa de arcilla expandida, vertida en seco y consolidada en su superficie con lechada de cemento, proporcionando una resistencia a compresión de 1 MPa y con una conductividad térmica de 0,087 W/(mK), con espesor medio de 10 cm; con capa de regularización de mortero de cemento, industrial, M-5 de 4 cm de espesor, acabado fratasado; AISLAMIENTO TÉRMICO: panel rígido de lana mineral hidrofugada;
IMPERMEABILIZACIÓN: tipo monocapa, adherida, formada por una lámina de betún modificado con elastómero SBS, LBM(SBS)-50/G-FP, totalmente adherida con soplete; 
CAPA SEPARADORA BAJO PROTECCIÓN: geotextil no tejido compuesto por fibras de poliéster unidas por agujeteado, (200 g/m²); 
CAPA DRENANTE Y FILTRANTE: lámina drenante y filtrante de estructura nodular de polietileno de alta densidad (PEAD/HDPE), con nódulos de 8 mm de altura, con geotextil de polipropileno incorporado; 
CAPA DE PROTECCIÓN: capa de tierra vegetal para plantación de 25 cm de espesor.</t>
  </si>
  <si>
    <t>Total 13.02</t>
  </si>
  <si>
    <t>Total 13.01.A</t>
  </si>
  <si>
    <t>13.02.A</t>
  </si>
  <si>
    <t>IMPERMEABILIZACIONES</t>
  </si>
  <si>
    <t>13.02.02A</t>
  </si>
  <si>
    <t>IMPERM. FOSOS</t>
  </si>
  <si>
    <t>Tratamiento e impermeabilización de foso de ascensor,separadora de grasas y pozo de bombeo,  colocación por su cara exterior
- Limpieza de paramentos y repaso de zonas descarnadas a base de imprimación asfáltica mínimo 0,5 kg/m2 Impridam 100 de Danosa.
- Encofrado perdido mediante vaso metálico estanco para garantizar la impermeabilización del terreno
- Impermeabilizacion con lamina autoadhesiva de material geosintetico de bentonita, colocada sobre paramento vertical para muros. Incluso p.p. de solapes, sellado con media caña de pasta 40x40 mm de los elementos pasantes, todas especiales para agua salina
- p.p. banda de refuerzo en junta de dilatación de ancho mín 50 cm. según detalles constructivos de planos,  así como sellado elástico de junta con Juntodan E, banda bentonitica, junta bentonítica, material de junta, etc
Incluso impermeabilización interior de paredes y fondo de la sepradora de grasas y el pozo de bombeo con mortero Weber-Tec Imperflex.
Incluso limpieza, desescombro y medios auxiliares, prolongación de las telas en cantos de forjados y demás elementos de acuerdo según detalles constructivos y tratamiento especial de paso de tuberías de acometidas y demás puntos delicados mediante refuerzos con tela asfáltica, sellados elásticos con base de poliuretano y morteros estancos sin retracción; solape, fijación, perfilado de taludes, colocación de lámina geotextil de 150 gr/m2 totalmente terminada e impermeabilización del cunetón con la misma lamina asfaltica, con p.p. de medios auxiliares. Limpieza de escombros y material contaminante de taludes.
Ejecutado según detalles de proyecto, instrucciones de fabricante e indicaciones de la D.F. y cumpliendo CTE-SH 1. Totalmente terminada. Medida la superficie ejecutada.</t>
  </si>
  <si>
    <t>ALT24_13.02.07</t>
  </si>
  <si>
    <t>IMPERM. MUROS ENTERRADOS</t>
  </si>
  <si>
    <t>Impermeabilización  por el exterior de muros de hormigón formado por:
- sellado de espadines y puntos singulares, así como limpieza y preparación del soporte.
- Impermeabilización de muro de sótano o estructura enterrada con manta de bentonita de sodio, de 6,5 mm de espesor, formada por un geotextil no tejido de polipropileno, de 200 g/m², un geotextil tejido de polipropileno, de 110 g/m², y 5 kg/m² de gránulos de bentonita de sodio natural, dispuestos entre los dos geotextiles, fijada al soporte mediante clavos de acero. Incluso p/p de cortes, solapes entre mantas y bentonita granular, para relleno perimetral y en encuentros de elementos pasantes.
Incluso perfil metálico de remate perimetral en la parte superior de las telas en las zonas que sea necesario, sellado contra paramento con cordón de Sikaflex, prolongación de las telas en cantos de forjados y demás elementos de acuerdo según detalles constructivos y tratamiento especial de paso de tuberías de acometidas y demás puntos delicados mediante refuerzos , sellados elásticos con base de poliuretano y morteros estancos sin retracción; solape, fijación, perfilado de taludes.  Limpieza de escombros y material contaminante de taludes.
Se comprobará que el muro está completamente terminado y que se han sellado todas las juntas y fisuras existentes y los huecos pasamuros.
Ejecutado según detalles de proyecto e indicaciones de la D.F. y cumpliendo CTE-SH 1. Totalmente terminada.
 Medida la superficie ejecutada.
TOTALMENTE TERMINADA Y REMATADA.
NOTA: La marca y modelo quedan definidos en la Memoria de Calidades.</t>
  </si>
  <si>
    <t>PN.13.02A.03</t>
  </si>
  <si>
    <t>IMPERM. LOSAS CUBIERTAS CTOS CONTADORES</t>
  </si>
  <si>
    <t>Impermeabilización de remates y monolitos, formada por:
- Capa de mortero de regularización M5 de 2 cm de espesor.
- Imprimación asfáltica con 0.5 Kg/m3 cuando sea necesario.
- Lámina  impermeabilizante autoprotegida, totalmente soldada.
- Protección exterior con lámina drenante  (geotextil adherido)  incluyendo picado de muros para empotramiento de lámina y posterior enfoscado con mortero hidrófugo armado con malla de fibra de vidrio de 10x10 mm.
- Capa de mortero de protección M5 de 2 cm de espesor.
Incluso ayudas de albañilería, limpieza, desescombrado y medios auxiliares. medida la unidad ejecutada.</t>
  </si>
  <si>
    <t>PN.13.02A.04</t>
  </si>
  <si>
    <t>M2</t>
  </si>
  <si>
    <t>IMPERMEABILIZACION JARDINERA PREFABRICADA</t>
  </si>
  <si>
    <t>Total 13.02.A</t>
  </si>
  <si>
    <t>Total 13</t>
  </si>
  <si>
    <t>14</t>
  </si>
  <si>
    <t>CARPINTERÍA DE MADERA</t>
  </si>
  <si>
    <t>14.01</t>
  </si>
  <si>
    <t>PUERTAS ENTRADA Y DE PASO (por uds. y tipo)</t>
  </si>
  <si>
    <t>14.001.01</t>
  </si>
  <si>
    <t>P1 PUERTA BLINDADA DE ENTRADA</t>
  </si>
  <si>
    <t>P1  Suministro y colocación de PUERTA BLINDADA de entrada PANELADO INTERIOR LACADO EN BLANCO LISO A ELEGIR POR LA DF , a juego con las puertasa de paso,  y panelado aelegir por la DF . Constituida por los siguientes elementos: PRECERCO de madera de dimensiones según anchos de tabiquería, CERCO en DM rechaoado según proyecto, dimensiones según anchos de tabiquería, con 4 puntos de anclaje en cada larguero , HOJA lisa  diseño según planos, blindada con 2 chapas de acero de 8 décimas de espesor cada una y de dimensiones 82.5x2030mm. y 45 mm. de espesor, TAPAJUNTAS  exterior en DM Hidrófugo rechapado, incluso herrajes de colgar formados por 4 pernios seguridad antipalanca, cerradura embutida de alta seguridad con tres puntos de anclaje de bulones múltiples, cCon tirador, media manilla y mirilla cromada;  incluso p.p. de recibido de precercos, montaje, embalado en fabrica y montaje conexionado, pruebas, repasos y remates en obra, todo ello colocado según planos de detalle. Aislamiento a ruido aéreo 30 dB.
TOTALMENTE TERMINADA Y REMATADA.
Criterio de medición . Por unidad</t>
  </si>
  <si>
    <t>14.001.02</t>
  </si>
  <si>
    <t>P2 PUERTA CIEGA ABATIBLE 72.5. Distrib.,dormitorios y baños</t>
  </si>
  <si>
    <t>P.2 Suministro y colocación de PUERTA ABATIBLE DE UNA HOJA MACIZA ABATIBLE 72,5 x 2.03 Y 35 MM DE ESPESOR, dimensiones y diseño según planos, lacada en color blanco, constituida por los siguientes elementos: PRECERCO en madera de pino dimensiones según anchos de tabiquería, CERCO con junta de goma y TAPAJUNTAS  de 10 cm, ambos en DM hidrófugo , con soporte de papel adherido con cola pur y posterior lacado color blanco,  de dimensiones según anchos de tabiquería ydiseño según planos. Manilla y herrajes de acero inoxidable mate. Sistema de aireación certificado y homologado acusticamente 37 dB, incluso embalado en fabrica y montaje, conexionado, pruebas, repasos y remates en obra, todo ello colocado según planos de detalle, incluyendo todos los medios auxiliares necesarios.
NOTA: Las puertas de baños, llevarán condena en su interior, que podrá ser desactivada desde el exterior.
MEDIDA LA UNIDAD TOTALMENTE COLOCADA Y FUNCIONANDO.</t>
  </si>
  <si>
    <t>14.01.10</t>
  </si>
  <si>
    <t>TOPES DE PUERTAS</t>
  </si>
  <si>
    <t>Suministro y de topes atornillados para puertas interiores de viviendas con acabado en acero pulido mate, TOPINOX20, incluso formación de taladro y colocación.
Criterio de medición: Medida la unidad terminada completamente instalada y rematada</t>
  </si>
  <si>
    <t>Total 14.01</t>
  </si>
  <si>
    <t>14.02</t>
  </si>
  <si>
    <t>ARMARIOS (por uds. y tipo)</t>
  </si>
  <si>
    <t>14.02.10</t>
  </si>
  <si>
    <t>A2 ARMARIO ABATIBLE 3 HOJAS DIM 230x45x2.2</t>
  </si>
  <si>
    <t>A2 Armario modular de 3 hojas abatibles, hoja abatible de 45 cms y altura de las mismas conforme Proyecto, formado por hojas de 22mm de espesor  enterizas lacadas acabado LISO blanco  a juego con las puertas de paso. Hojas planas de alma llena de 45 x 230 cm  y 22mm espesor sin precerco y tapajuntas formado por tapetas de suelo a techo en DM rechapado de 100x22 mm, remate superior e inferior en 16 mm. Herrajes compuestos por cuatro bisagras cazoleta con tope y tirador de asa.
Interior formado por costados, techo, suelo y balda maletero en melamína "roble texturizado" o "textil cancún" de 16 mm. Fondo de 10 mm. Barra de colgar cromada. Incluso Cantos chapados y lacados
TOTALMENTE TERMINADA Y REMATADA.
Criterio de medición: Medida la unidad terminada completamente instalada y rematada</t>
  </si>
  <si>
    <t>14.02.02</t>
  </si>
  <si>
    <t>A3 ARMARIO ABATIBLE 2 HOJAS DIM 230x50x2.2</t>
  </si>
  <si>
    <t>A3 Armario modular de  hojas abatibles tipo A3 con 2 hojas abatibles de 50 cms y altura de las mismas conforme Proyecto, formado por hojas de 22 mm de espesor  lacado color blanco LISO a juego con puertas de paso. Hojas planas de alma llena de 50 x 230 cm  y 22 mm espesor sin precerco y tapajuntas formado por tapetas de suelo a techo en DM rechapado de 100x 22 mm, remate superior e inferior en 16 mm. Herrajes compuestos por cuatro bisagras cazoleta con retención,  tirador de asa.
Interior formado por costados, techo, suelo y balda en tablero melamínico de "roble texturizado" o "textil cancún" de 16 mm. Fondo de 10 mm. Barra de colgar cromada. Incluso Cantos chapados y lacados
TOTALMENTE TERMINADA Y REMATADA.
Criterio de medición: Medida la unidad terminada completamente instalada y rematada</t>
  </si>
  <si>
    <t>14.02.13</t>
  </si>
  <si>
    <t>A4 ARMARIO ABATIBLE 2 HOJAS DIM 230x40x2.2</t>
  </si>
  <si>
    <t>A4 Armario modular de  hojas abatibles tipo A4 con 2 hojas abatibles de 40 cms y altura de las mismas conforme Proyecto, formado por hojas de 22 mm de espesor  lacado color blanco LISO a juego con puertas de paso. Hojas planas de alma llena de 40 x 230 cm  y 22 mm espesor sin precerco y tapajuntas formado por tapetas de suelo a techo en DM rechapado de 100x 22 mm, remate superior e inferior en 16 mm. Herrajes compuestos por cuatro bisagras cazoleta con retención,  tirador de asa.
Interior formado por costados, techo, suelo y balda en tablero melamínico de "roble texturizado" o "textil cancún" de 16 mm. Fondo de 10 mm. Barra de colgar cromada. Incluso Cantos chapados y lacados
TOTALMENTE TERMINADA Y REMATADA.
Criterio de medición: Medida la unidad terminada completamente instalada y rematada</t>
  </si>
  <si>
    <t>14.02.16</t>
  </si>
  <si>
    <t>A5 ARMARIO ABATIBLE 2 HOJAS+ FIJO DIM 290x45x2.2</t>
  </si>
  <si>
    <t>A5 Armario modular de  hojas abatibles tipo A5 con 2 hojas abatibles de 45 cms y fijo superior, con altura de las mismas conforme Proyecto, formado por hojas de 22 mm de espesor  lacado color blanco LISO a juego con puertas de paso. Hojas planas de alma llena de 45 x 230 cm  y 22 mm espesor sin precerco y tapajuntas formado por tapetas de suelo a techo en DM rechapado de 100x 22 mm, remate superior e inferior en 16 mm. Herrajes compuestos por cuatro bisagras cazoleta con retención,  tirador de asa.
Interior formado por costados, techo, suelo y balda en tablero melamínico de "roble texturizado" o "textil cancún" de 16 mm. Fondo de 10 mm. Barra de colgar cromada. Incluso Cantos chapados y lacados
TOTALMENTE TERMINADA Y REMATADA.
Criterio de medición: Medida la unidad terminada completamente instalada y rematada</t>
  </si>
  <si>
    <t>14.02.17N</t>
  </si>
  <si>
    <t>A6 ARMARIO ABATIBLE 2 HOJAS+ FIJO DM 260/300X55X2.2</t>
  </si>
  <si>
    <t>A6 Armario modular de  hojas abatibles tipo A6 con 2 hojas abatibles de 55 cms y fijo superior,  altura de las mismas conforme Proyecto, formado por hojas de 22 mm de espesor  lacado color blanco LISO a juego con puertas de paso. Hojas planas enterizas de 55 x 270/300  cm  segun su ubicación y 22 mm espesor sin precerco y tapajuntas formado por tapetas de suelo a techo en DM rechapado de 100x 22 mm, remate superior e inferior en 16 mm. Herrajes compuestos por cuatro bisagras cazoleta con retención,  tirador de asa.
Interior formado por costados, techo, suelo y balda en tablero melamínico de "roble texturizado" o "textil cancún" de 16 mm. Fondo de 10 mm. Barra de colgar cromada. Incluso Cantos chapados y lacados
MEDIDA LA UNIDAD TOTALMENTE TERMINADA Y REMATADA.
Criterio de medición: Medida la unidad terminada completamente instalada y rematada</t>
  </si>
  <si>
    <t>Total 14.02</t>
  </si>
  <si>
    <t>Total 14</t>
  </si>
  <si>
    <t>15</t>
  </si>
  <si>
    <t>CARPINTERÍA DE ALUMINIO Y ACRISTALAMIENTOS</t>
  </si>
  <si>
    <t>15.01</t>
  </si>
  <si>
    <t>CARP. ALUMINIO VIVIENDAS</t>
  </si>
  <si>
    <t>15.01.003</t>
  </si>
  <si>
    <t>VENT.ALU.V1  2x CORREDERAS s/ persiana, dimensión 2,50x2,15</t>
  </si>
  <si>
    <t>Suministro y colocación de VENTANA monoblock  V1 2x HOJAS CORREDERAS ALUMINIO LACADO COLOR RAL, dim. 2.50x2.15 m,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coplanar al exterior y con resalte de hoja sobre el cerco al interior,  permeabilidad al aire clase 4, y microventilación homologada; estanqueidad al agua clase E1200 y resistencia al viento clase C5, juntas de goma de la serie para estanqueidad del vidrio. Premarco de aluminio con sistema FIX cerrando completamente la cámara.
Totalmente colocado, rematado y funcionando. 
Inclido ACRISTALAMIENTO TIPO GUARDIAN SUN (3+3/3+3).
NOTAS: 
 - Coeficiente de transmisión térmica s/doc proyecto
- Factor solar s/ doc proyecto.
 - Los valores de aislamiento acústico para exterior de todos los huecos con cerramientos de espacios habitables s/doc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NOTA: SE CONSIDERA QUE EL RAL EXTERIOR SERÁ ESTÁNDAR
NOTA: La marca y modelo quedan definidos en la Memoria de Calidades.
*SUMINISTRO DE PREMARCO
MEDIDA LA UNIDAD TOTALMENTE TERMINADA Y REMATADA.</t>
  </si>
  <si>
    <t>15.01.12D</t>
  </si>
  <si>
    <t>VENTANA ALU.V2.ABAT+OSCIL. c/persiana dimensión 1.40x1.20 m</t>
  </si>
  <si>
    <t>Suministro y colocación de VENTANA monoblock  TIPO V2 practicable de 1.40x1.20 formado por 1 hoja abatible  + una hoja oscilobatiente,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coplanar al exterior y con resalte de hoja sobre el cerco al interior, ancho de cerco 54mm. y ancho de hoja 61mm., preparada para acristalamientos, permeabilidad al aire clase 4, estanqueidad al agua clase E1200 y resistencia al viento clase C5, juntas de goma de la serie para estanqueidad del vidrio.Premarco de aluminio con sistema FIX cerrando completamenete la cámara .
Incluso p.p. de herrajes del sistema y tornillería de acero inox., herrajes para ventana abatible, con cerradura multipunto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Capialzado incorporado con aislamiento de 2.5 cm. de material absorbente en 3 caras, según detalle, TIPO MONOBLOCK con junta de estanqueidad en la tapa, doble guía, persiana de LAMAS ALUMINIO MICROLAMA inyectadas interiormente con poliuretano, color idem carpintería, accionamiento por cinta o torno, recogedor, sellado interior y exterior con un cordon de silicona neutra, y guías laterales para monoblock de perfil tubular cerrado, incluso suministro y recibido a fachada de precerco de aluminio (ancho del precerco según detalles gráficos, cerrando la cámara de aire del cerramiento) y sellado perimetral de éste con espuma de poliuretano. Totalmente colocado, rematado y funcionando. 
Incluído ACRISTALAMIENTO bajoemisivo tipo GUARDIAN SUN (4+16+4).
NOTAS: 
 - El coeficiente de transmisión térmica s/ doc proyecto. 
 - Los valores de aislamiento acústico para exterior de todos los huecos s/doc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SE CONSIDERA QUE EL RAL EXTERIOR SERÁ ESTÁNDAR
TOTALMENTE TERMINADA Y REMATADA.
La marca y modelo quedan definidos en la Memoria de Calidades. 
Criterio de medición: Medida la unidad terminada completamente instalada y rematada</t>
  </si>
  <si>
    <t>15.01.12F</t>
  </si>
  <si>
    <t>VENTANA V2´ ABAT+OSCIL sin persina dimensión 1.40x1.20</t>
  </si>
  <si>
    <t>Suministro y colocación de VENTANA monoblock  TIPO V2 practicable de 1.40x1.20 formado por 1 hoja abatible  + una hoja oscilobatiente,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coplanar al exterior y con resalte de hoja sobre el cerco al interior, ancho de cerco 54mm. y ancho de hoja 61mm., preparada para acristalamientos, permeabilidad al aire clase 4, estanqueidad al agua clase E1200 y resistencia al viento clase C5, juntas de goma de la serie para estanqueidad del vidrio.Premarco de aluminio con sistema FIX cerrando completamenete la cámara .
Incluso p.p. de herrajes del sistema y tornillería de acero inox., herrajes para ventana abatible, con cerradura multipunto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Incluído ACRISTALAMIENTO bajoemisivo tipo GUARDIAN SUN (4+16+4).
NOTAS: 
 - El coeficiente de transmisión térmica s/ doc proyecto. 
 - Los valores de aislamiento acústico para exterior de todos los huecos s/doc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SE CONSIDERA QUE EL RAL EXTERIOR SERÁ ESTÁNDAR
TOTALMENTE TERMINADA Y REMATADA.
La marca y modelo quedan definidos en la Memoria de Calidades. 
Criterio de medición: Medida la unidad terminada completamente instalada y rematada</t>
  </si>
  <si>
    <t>15.01.12C</t>
  </si>
  <si>
    <t>PUERTA  ALU. V3 ABATIBLE s/ persina 0.90 x 2.15 m</t>
  </si>
  <si>
    <t>Suministro y colocación de PUERTA monoblock TIPO V3 practicable  formado por 1 hoja ABATIBLE  de 0.90x2.15 m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preparada para acristalamientos, permeabilidad al aire clase 4, estanqueidad al agua clase E1200 y resistencia al viento clase C5, juntas de goma de la serie para estanqueidad del vidrio. Microventilacióbn homologada.Premarco de aluminio con sistema FIX cerrando completamenete la cámara . 
Incluso p.p. de herrajes del sistema y tornillería de acero inox., herrajes para ventana abatible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Incluído ACRISTALAMIENTO bajoemisivo tipo GUARDIAN SUN (3+3/3+3).
NOTAS: 
 - El coeficiente de transmisión térmica s/ doc proyecto.
 - Los valores de aislamiento acústico para exterior de todos los huecos con cerramientos de espacios habitables s/doc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SE CONSIDERA QUE EL RAL EXTERIOR SERÁ ESTÁNDAR
TOTALMENTE TERMINADA Y REMATADA.
La marca y modelo quedan definidos en la Memoria de Calidades. 
Criterio de medición: Medida la unidad terminada completamente instalada y rematada</t>
  </si>
  <si>
    <t>15.01.12C2</t>
  </si>
  <si>
    <t>PUERTA ALU. V4 ABAT. s/persiana dimensión 0.80 x 2.15 m</t>
  </si>
  <si>
    <t>Suministro y colocación de PUERTA monoblock TIPO V4  formado por 1 hoja ABATIBLE  de 0.80x2.15 m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preparada para acristalamientos, permeabilidad al aire clase 4, estanqueidad al agua clase E1200 y resistencia al viento clase C5, juntas de goma de la serie para estanqueidad del vidrio. Microventilacióbn homologada.Premarco de aluminio con sistema FIX cerrando completamenete la cámara . 
Incluso p.p. de herrajes del sistema y tornillería de acero inox., herrajes para ventana abatible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Incluído ACRISTALAMIENTO bajoemisivo tipo GUARDIAN SUN (3+3/3+3).
NOTAS: 
 - El coeficiente de transmisión térmica s/doc proyecto.
 - Los valores de aislamiento acústico para exterior de todos los huecos con cerramientos de espacios habitables s/doc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SE CONSIDERA QUE EL RAL EXTERIOR SERÁ ESTÁNDAR
TOTALMENTE TERMINADA Y REMATADA.
La marca y modelo quedan definidos en la Memoria de Calidades. 
Criterio de medición: Medida la unidad terminada completamente instalada y rematada</t>
  </si>
  <si>
    <t>15.01.12B</t>
  </si>
  <si>
    <t>VENTANA ALU.V6 OSCIL.c/persiana dimension 0.90 x 1.2 m</t>
  </si>
  <si>
    <t>Suministro y colocación de VENTANA monoblock TIPO V6 practicable de 1.40x1.20 formado por 1 hoja  oscilobatiente,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coplanar al exterior y con resalte de hoja sobre el cerco al interior, ancho de cerco 54mm. y ancho de hoja 61mm., preparada para acristalamientos, permeabilidad al aire clase 4, estanqueidad al agua clase E1200 y resistencia al viento clase C5, juntas de goma de la serie para estanqueidad del vidrio.Premarco de aluminio con sistema FIX cerrando completamenete la cámara .
Incluso p.p. de herrajes del sistema y tornillería de acero inox., herrajes para ventana abatible, con cerradura multipunto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Capialzado incorporado con aislamiento de 2.5 cm. de material absorbente en 3 caras, según detalle, TIPO MONOBLOCK con junta de estanqueidad en la tapa, doble guía, persiana de LAMAS ALUMINIO MICROLAMA inyectadas interiormente con poliuretano, color idem carpintería, accionamiento por cinta o torno, recogedor, sellado interior y exterior con un cordon de silicona neutra, y guías laterales para monoblock de perfil tubular cerrado, incluso suministro y recibido a fachada de precerco de aluminio (ancho del precerco según detalles gráficos, cerrando la cámara de aire del cerramiento) y sellado perimetral de éste con espuma de poliuretano. Totalmente colocado, rematado y funcionando. 
Incluído ACRISTALAMIENTO bajoemisivo tipo GUARDIAN SUN (4+16+4).
NOTAS: 
 - El coeficiente de transmisión térmica S/ doc proyecto
 - Los valores de aislamiento acústico S/ 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SE CONSIDERA QUE EL RAL EXTERIOR SERÁ ESTÁNDAR
TOTALMENTE TERMINADA Y REMATADA.
La marca y modelo quedan definidos en la Memoria de Calidades. 
Criterio de medición: Medida la unidad terminada completamente instalada y rematada</t>
  </si>
  <si>
    <t>15.01.12</t>
  </si>
  <si>
    <t>VENTANA ALU. V7 ABAT. c/persiana dimensión 1.20 x 1.20 m</t>
  </si>
  <si>
    <t>Suministro y colocación de VENTANA monoblock TIPO V7 practicable de 1.20x1.20 formado por 1 hoja abatible  + una hoja oscilobatiente,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coplanar al exterior y con resalte de hoja sobre el cerco al interior, ancho de cerco 54mm. y ancho de hoja 61mm., preparada para acristalamientos, permeabilidad al aire clase 4, estanqueidad al agua clase E1200 y resistencia al viento clase C5, juntas de goma de la serie para estanqueidad del vidrio.Premarco de aluminio con sistema FIX cerrando completamenete la cámara .
Incluso p.p. de herrajes del sistema y tornillería de acero inox., herrajes para ventana abatible, con cerradura multipunto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Capialzado incorporado con aislamiento de 2.5 cm. de material absorbente en 3 caras, según detalle, TIPO MONOBLOCK con junta de estanqueidad en la tapa, doble guía, persiana de LAMAS ALUMINIO MICROLAMA inyectadas interiormente con poliuretano, color idem carpintería, accionamiento por cinta o torno, recogedor, sellado interior y exterior con un cordon de silicona neutra, y guías laterales para monoblock de perfil tubular cerrado, incluso suministro y recibido a fachada de precerco de aluminio (ancho del precerco según detalles gráficos, cerrando la cámara de aire del cerramiento) y sellado perimetral de éste con espuma de poliuretano. Totalmente colocado, rematado y funcionando. 
Incluído ACRISTALAMIENTO bajoemisivo tipo GUARDIAN SUN (4+16+4).
NOTAS: 
 - El coeficiente de transmisión térmica s/ doc proyecto.
 - Los valores de aislamiento acústico para exterior de todos los huecos con cerramientos de espacios habitables s/ 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SE CONSIDERA QUE EL RAL EXTERIOR SERÁ ESTÁNDAR
TOTALMENTE TERMINADA Y REMATADA.
La marca y modelo quedan definidos en la Memoria de Calidades. 
Criterio de medición: Medida la unidad terminada completamente instalada y rematada</t>
  </si>
  <si>
    <t>15.01.12.E</t>
  </si>
  <si>
    <t>VENTANA ALU.V13 c/ persiana dimens. 1.40 x 2.15</t>
  </si>
  <si>
    <t>Suministro y colocación de VENTANA monoblock  V13 2x HOJAS PRACTICABLES (abat+oscilob.)  ALUMINIO LACADO COLOR RAL, dim. 1.40x2.15 m,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coplanar al exterior y con resalte de hoja sobre el cerco al interior,  permeabilidad al aire clase 4, y microventilación homologada; estanqueidad al agua clase E1200 y resistencia al viento clase C5, juntas de goma de la serie para estanqueidad del vidrio. Premarco de aluminio con sistema FIX cerrando completamente la cámara.
Totalmente colocado, rematado y funcionando. 
Incluido ACRISTALAMIENTO BAJOEMISIVO TIPO GUARDIAN SUN (3+3/3+3).
Incluida Persiana de aluminio microlama lacado a juego con la carpintería y aislamiento interior.
NOTAS: 
 - Coeficiente de transmisión térmica s/doc proyecto
- Factor solar s/ doc proyecto.
 - Los valores de aislamiento acústico para exterior de todos los huecos con cerramientos de espacios habitables s/doc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NOTA: SE CONSIDERA QUE EL RAL EXTERIOR SERÁ ESTÁNDAR
NOTA: La marca y modelo quedan definidos en la Memoria de Calidades.
*SUMINISTRO DE PREMARCO
MEDIDA LA UNIDAD TOTALMENTE TERMINADA Y REMATADA.</t>
  </si>
  <si>
    <t>Total 15.01</t>
  </si>
  <si>
    <t>15.02</t>
  </si>
  <si>
    <t>CARP. ALUMINIO ZONAS COMUNES</t>
  </si>
  <si>
    <t>15.02.08</t>
  </si>
  <si>
    <t>PM1 PUERTA ACCESO PORTAL 1.05+Fijo x 2.15 m</t>
  </si>
  <si>
    <t>Suministro y colocación de PUERTA PM1 practicable  formado por 1 FIJO LATERAL variable + 1 hoja ABATIBLE  de 1.05x2.15 m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preparada para acristalamientos, permeabilidad al aire clase 4, estanqueidad al agua clase E1200 y resistencia al viento clase C5, juntas de goma de la serie para estanqueidad del vidrio. Microventilacióbn homologada.Premarco de aluminio con sistema FIX cerrando completamenete la cámara . 
Incluso p.p. de herrajes del sistema y tornillería de acero inox., herrajes para ventana abatible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Incluído ACRISTALAMIENTO bajoemisivo tipo GUARDIAN SUN (4.4+16+6.6) en hoja y (4.4+16+6.6) en fijo.
NOTAS: 
 - El coeficiente de transmisión térmica U del perfil debe ser inferior a 3,1 W/(m2 x k). 
 - Los valores de aislamiento acústico para exterior de todos los huecos con cerramientos de espacios habitables en dB serán de 34 (-1,-4) (Rw(C;Ctr).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SE CONSIDERA QUE EL RAL EXTERIOR SERÁ ESTÁNDAR
TOTALMENTE TERMINADA Y REMATADA.
La marca y modelo quedan definidos en la Memoria de Calidades. 
Criterio de medición: Medida la unidad terminada completamente instalada y rematada</t>
  </si>
  <si>
    <t>15.02.21A</t>
  </si>
  <si>
    <t>VENTANA  ALUM. V5 OSCILOB. S/persiana dimensión 0.86 x 1.20 M</t>
  </si>
  <si>
    <t>Suministro y colocación de VENTANA monoblock  TIPO V5 de 0.86x1.20 formado por 1 hoja  oscilobatiente,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coplanar al exterior y con resalte de hoja sobre el cerco al interior, ancho de cerco 54mm. y ancho de hoja 61mm., preparada para acristalamientos, permeabilidad al aire clase 4, estanqueidad al agua clase E1200 y resistencia al viento clase C5, juntas de goma de la serie para estanqueidad del vidrio.Premarco de aluminio con sistema FIX cerrando completamenete la cámara .
Incluso p.p. de herrajes del sistema y tornillería de acero inox., herrajes para ventana abatible, con cerradura multipunto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Incluído ACRISTALAMIENTO bajoemisivo tipo GUARDIAN SUN (4+16+4).
NOTAS: 
 - El coeficiente de transmisión térmica s/ doc proyecto.
 - Los valores de aislamiento acústico s/ 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SE CONSIDERA QUE EL RAL EXTERIOR SERÁ ESTÁNDAR
TOTALMENTE TERMINADA Y REMATADA.
La marca y modelo quedan definidos en la Memoria de Calidades. 
Criterio de medición: Medida la unidad terminada completamente instalada y rematada</t>
  </si>
  <si>
    <t>15.02.07</t>
  </si>
  <si>
    <t>VENTANA ALUM. V8 2XHOJASCORRED s/ persiana dimension 2.00x1.20 M</t>
  </si>
  <si>
    <t>Suministro y colocación de VENTANA monoblock  V8 HOJAS 2x HOJAS CORREDERAS ALUMINIO LACADO dimensiones 2.00X1.20 m,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coplanar al exterior y con resalte de hoja sobre el cerco al interior,  permeabilidad al aire clase 4, y microventilación homologada; estanqueidad al agua clase E1200 y resistencia al viento clase C5, juntas de goma de la serie para estanqueidad del vidrio. PREMARCO de aluminio con sistema FIX cerrando completamente la cámara.
Incluso p.p. de herrajes del sistema y tornillería de acero inox.
Incluido ACRISTALAMIENTO TIPO GUARDIAN SUN (4+16+4).
NOTAS: 
 - Coeficiente de transmisión térmica s/doc proyecto
- Factor solar s/ doc proyecto.
 - Los valores de aislamiento acústico para exterior de todos los huecos con cerramientos de espacios habitables s/doc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NOTAS: 
NOTA: SE CONSIDERA QUE EL RAL EXTERIOR SERÁ ESTÁNDAR
TOTALMENTE TERMINADA Y REMATADA.
NOTA: La marca y modelo quedan definidos en la Memoria de Calidades.
*SUMINISTRO DE PREMARCO
*ACABADO LACADO RAL ESTÁNDAR.</t>
  </si>
  <si>
    <t>15.02.09</t>
  </si>
  <si>
    <t>FRENTE ALUM. V9 2 FIJO+ 1 OSCILOB. dimensión 3.17x2.72 M</t>
  </si>
  <si>
    <t>Conjunto formado por perfilería de aluminio lacado formado por 3 HOJAS FIJAS de dimensiones variables y una hoja oscilobatiente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preparada para recibir  acristalamientos, permeabilidad al aire clase 4, estanqueidad al agua clase E1200 y resistencia al viento clase C5, juntas de goma de la serie para estanqueidad del vidrio. Microventilacióbn homologada.Premarco de aluminio con sistema FIX cerrando completamenete la cámara . 
Incluso p.p. de herrajes del sistema y tornillería de acero inox., herrajes para ventana abatible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Incluído ACRISTALAMIENTO bajoemisivo tipo GUARDIAN SUN (3+3/3+3).
NOTAS: 
 - El coeficiente de transmisión térmica s/doc proyecto.
 - Los valores de aislamiento acústico para exterior de todos los huecos con cerramientos de espacios habitables s/doc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SE CONSIDERA QUE EL RAL EXTERIOR SERÁ ESTÁNDAR
TOTALMENTE TERMINADA Y REMATADA.
La marca y modelo quedan definidos en la Memoria de Calidades. 
Criterio de medición: Medida la unidad terminada completamente instalada y rematada</t>
  </si>
  <si>
    <t>15.02.10</t>
  </si>
  <si>
    <t>FRENTE ALUM. V10 1 FIJO+ 1 HOJA ABAT. dimension 4.18x2.30 M</t>
  </si>
  <si>
    <t>Conjunto formado por perfilería de aluminio lacado formado por 1 FIJO de dimensiones 3.18x2.30  m  y una HOJA ABATIBLE de 1.00x 2.30 m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preparada para recibir  acristalamientos bajoemisivo tipo GUARDIAN SUN, permeabilidad al aire clase 4, estanqueidad al agua clase E1200 y resistencia al viento clase C5, juntas de goma de la serie para estanqueidad del vidrio. Microventilacióbn homologada.Premarco de aluminio con sistema FIX cerrando completamenete la cámara . 
Incluso p.p. de herrajes del sistema y tornillería de acero inox., herrajes para ventana abatible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Incluído ACRISTALAMIENTO bajoemisivo tipo GUARDIAN SUN (3+3/3+3).
NOTAS: 
 - El coeficiente de transmisión térmica s/doc proyecto.
 - Los valores de aislamiento acústico para exterior de todos los huecos con cerramientos de espacios habitables s/doc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TOTALMENTE TERMINADA Y REMATADA.
La marca y modelo quedan definidos en la Memoria de Calidades. 
Criterio de medición: Medida la unidad terminada completamente instalada y rematada</t>
  </si>
  <si>
    <t>15.02.11</t>
  </si>
  <si>
    <t>FRENTE ALUM. V11 1FIJO+1 HOJA ABATIB..dimensión 2.45 x 2.30 M</t>
  </si>
  <si>
    <t xml:space="preserve">
Conjunto formado por perfilería de aluminio lacado formado por 1 FIJO de dimensiones 1.63 m X 2.30 m y 1 HOJA ABATIBLE de dimensiones 0.82 x 2.30m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preparada para recibir  acristalamientos bajoemisivo tipo GUARDIAN SUN, permeabilidad al aire clase 4, estanqueidad al agua clase E1200 y resistencia al viento clase C5, juntas de goma de la serie para estanqueidad del vidrio. Microventilacióbn homologada.Premarco de aluminio con sistema FIX cerrando completamenete la cámara . 
Incluso p.p. de herrajes del sistema y tornillería de acero inox., herrajes para ventana abatible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Incluído ACRISTALAMIENTO bajoemisivo tipo GUARDIAN SUN (3+3/3+3).
NOTAS: 
 - El coeficiente de transmisión térmica s/doc proyecto.
 - Los valores de aislamiento acústico para exterior de todos los huecos con cerramientos de espacios habitables s/doc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TOTALMENTE TERMINADA Y REMATADA.
La marca y modelo quedan definidos en la Memoria de Calidades. 
Criterio de medición: Medida la unidad terminada completamente instalada y rematada</t>
  </si>
  <si>
    <t>15.02.12</t>
  </si>
  <si>
    <t>U</t>
  </si>
  <si>
    <t>FRENTE ALUM. V12 1FIJO+ 2 HOJAS ABATIB. dimensión 4.48x2.30 M</t>
  </si>
  <si>
    <t>Conjunto formado por perfilería de aluminio lacado formado por 1 FIJO 2.64 x 2.30 m +2 HOJAS ABATIBLES, de dimensiones totales 4.47 m X 2.30 m ,definidos en planos, preparados para recibir cristal aislante, en aluminio lacado (color RAL a elegir por la D. Facultativa) con 60-90 micras de espesor con empresa con certificación QUALICOAT, con rotura a puente térmico mediante perfiles ensamblados con pletinas de poliamida reforzada con fibra de vidrio,  sistema de cierre por junta central de estanqueidad EPDM, cámara europea estándar para alojamiento de herrajes, cámara externa con canal para drenaje y tapa cortavientos de desague en poliamida, burlete perimetral de cierre adicional en interior de hoja, tapajuntas incorporado mediante piezas especiales de poliamida con burlete perimetral a muro,, preparada para recibir  acristalamientos bajoemisivo tipo GUARDIAN SUN, permeabilidad al aire clase 4, estanqueidad al agua clase E1200 y resistencia al viento clase C5, juntas de goma de la serie para estanqueidad del vidrio. Microventilacióbn homologada.Premarco de aluminio con sistema FIX cerrando completamenete la cámara . 
Incluso p.p. de herrajes del sistema y tornillería de acero inox., herrajes para ventana abatible y herrajes de colgar. Mismo acabado que carpinteríia en herrajes vistos, manilla de apertura interior mismo color que la carpintería, incluso suministro y recibido a fachada de precerco de aluminio y sellado perimetral de éste con espuma de poliuretano. Totalmente colocado, rematado y funcionando. 
Incluído ACRISTALAMIENTO bajoemisivo tipo GUARDIAN SUN (3+3/3+3).
NOTAS: 
 - El coeficiente de transmisión térmica s/doc proyecto.
 - Los valores de aislamiento acústico para exterior de todos los huecos con cerramientos de espacios habitables s/doc proyecto.
 - Los accesorios (herrajes, gomas y poliamidas) deberán estar garantizados por el fabricante y avalarán los resultados de los ensayos de los productos, incluso suministro y recibido a fachada de precerco de aluminio y sellado perimetral de éste con espuma de poliuretano.
- Dispositivo de ventilación aireador homologado.
TOTALMENTE TERMINADA Y REMATADA.
La marca y modelo quedan definidos en la Memoria de Calidades. 
Criterio de medición: Medida la unidad terminada completamente instalada y rematada</t>
  </si>
  <si>
    <t>Total 15.02</t>
  </si>
  <si>
    <t>Total 15</t>
  </si>
  <si>
    <t>16</t>
  </si>
  <si>
    <t>CARPINTERÍA METÁLICA</t>
  </si>
  <si>
    <t>16.01</t>
  </si>
  <si>
    <t>CARP. METÁLICA SOBRE RASANTE</t>
  </si>
  <si>
    <t>16.01.02</t>
  </si>
  <si>
    <t>CARP. METÁLICA ZONAS COMUNES</t>
  </si>
  <si>
    <t>16.01.02.09</t>
  </si>
  <si>
    <t>PM9 ARMARIO INSTALACIONES 1.70 X 2.10</t>
  </si>
  <si>
    <t>Suministro y colocación de PM9 PUERTA METÁLICA EN ARMARIOS DE  INSTALACIONES, de 1 O 2 HOJAS DESMONTABLES, dimensiones según planos, compuesta por 
HOJA de 56 mm de espesor compuesta de 2 chapas de acero galvanizado de espesor 2 mm. CON REJILLAS DE VENTILACIÓN INCLUIDAS.  Apertura de puertas 180º.
CERCO de chapa galvanizada de 3mm  de espesor  compuesto por perfil superior y dos laterales, unidos mediante soldadura. Garras de anclaje vertical metálicas en el propio marco, para recibir en obra, sin precerco
Cerradurhomologada.
Tener en cuenta las indicaciones de la compañía suministradora si fuese necesario
ACABADO pintura gofrada en polvo epoxy en en color a elegir por la DF.
SEÑAL DE RIESGO ELÉCTRICO segun RD 485/1997 de 14 de abril.
Criterio de medición: Medida la unidad terminada completamente instalada y rematada. 
TOTALMENTE COLOCADA Y FUNCIONANDO.</t>
  </si>
  <si>
    <t>16.02.04</t>
  </si>
  <si>
    <t>PM8 PUERTA METÁLICA 1 HOJA 0.72x2.10 m</t>
  </si>
  <si>
    <t>Suminstro y colocación de puerta de una hoja abatible de 0.72 x 2.10 compuesta por
HOJA 2 chapas de acero galvanizado de espesor 0.6 mm, ensabladas entre si mediante perfiles CF, y rellenas con panel rígido de nido de abeja en toda su extensión de 0.72 x 2.10 m. Con dos rejillas de ventilación.
CERCO de chapa galvanizada de 0.8 mm compuesto por perfil superior y dos laterales, unidos mediante soldadura. Tres garras de anclaje en cada lado del marco vertical para recibir en  obra, sin precerco
HERRAJES de colgar y seguridad, incluso manilla con cerradura..
ACABADO lacado el horno en color a elegir por la DF.
Criterio de medición: Medida la superfie terminada completamente instalada y rematada. 
TOTALMENTE COLOCADA Y FUNCIONANDO.</t>
  </si>
  <si>
    <t>16.02.01.03</t>
  </si>
  <si>
    <t>PM4 PUERTA CORTAFUEGOS EI2-45-C5 S/B 90</t>
  </si>
  <si>
    <t>Suminstro y colocación de puerta PM4 PREFABICADA CON UNA RESISTENCIA AL FUEGO EI245-C5 de una hoja abatible de 0.82 x 2.10 compuesta por
HOJA de 56 mm de espesor compuesta de 2 chapas de acero galvanizado de espesor 0.5 mm, cámara intermedia mediante panel rígido de lana de roca.
CERCO de chapa galvanizada de 1.2 mm  de espesor y junta intumescente, compuesto por perfil superior y dos laterales, unidos mediante soldadura. Tres garras de anclaje en cada lado del marco vertical para recibir en obra, sin precerco
HERRAJES dos bisagras especiales una con resorte automático de cierre en acero de alta resistencia según UNE EN 1935. Cerradura tipo cortafuegos con marcado CE según UNE EN 12209 embutida en la hoja, manilla resistente a altas temperaturas y mirilla rectangular.
ACABADO pintura gofrada en polvo epoxy en en color  a elegir por la DF.
Criterio de medición: Medida la superfie terminada completamente instalada y rematada. 
TOTALMENTE COLOCADA Y FUNCIONANDO.</t>
  </si>
  <si>
    <t>16.01.02.10</t>
  </si>
  <si>
    <t>AM1 ARMARIOS CONTADORES BLOQUE 2 3.80 x 2.10 m</t>
  </si>
  <si>
    <t>Sumistro y colocación de conjunto de puertas formado por bastidores angulares de acero galvanizado y chapa plegada horizontal con ranuras de ventilación de dimensiones 3.80 x 2.10 m , medidas y detalles segun documentación de proyecto. Acabado en pintura al esmalte en color a definir por la DF, sobre pintura anticorrosiva en puntos donde sea necesaria.
Tener en cuenta las indicaciones de la compañía suministradora si fuese necesario
Criterio de medición: Medida la unidad terminada completamente instalada y rematada. 
TOTALMENTE COLOCADA Y FUNCIONANDO.</t>
  </si>
  <si>
    <t>16.01.02.11</t>
  </si>
  <si>
    <t>AM2 ARMARIOS CONTADORES BLOQUE 2 6.25 x 2.10 m</t>
  </si>
  <si>
    <t>Total 16.01.02</t>
  </si>
  <si>
    <t>Total 16.01</t>
  </si>
  <si>
    <t>16.02</t>
  </si>
  <si>
    <t>CARP. METÁLICA BAJO RASANTE</t>
  </si>
  <si>
    <t>16.02.01</t>
  </si>
  <si>
    <t>PM2 PUERTA DE TRASTEROS 0.82 X2.10 m</t>
  </si>
  <si>
    <t>Suministro y colocación de PUERTA DE CHAPA LISA GALVANIZADAS CON REJILLAS EN SU PARTE SUPERIOR E INFERIOR, de UNA HOJA ABATIBLE 82cm., ejecutada con chapa de acero de espesor 0.6 mm ensambladas entre sí mediante perfiles CF, realizada en dos bandejas con rigidizadores de tubo rectangular y cerco de perfil de acero conformado en frío, incluso parte proporcional de precerco metálico, patillas empernadas, fijaciones, anclajes, herrajes de colgar y de seguridad, manillas con cerradura . Elaborada en taller, ajuste, fijación y recibido en obra, ejecutada según planos de detalle e indicaciones de la D.F., incluyendo todos los medios auxiliares necesarios para su perfecta colocación.Acabada lacada al horno en color a elegir por la DF.
TOTALMENTE COLOCADAS Y REMATADAS.
TODOS LOS ELEMENTOS METÁLICOS QUE COMPONEN LA PUERTA SERÁN GALVANIZADOS. 
NOTA: Dispondrá de 2ud.rejillas de 1.50x100mm., distanciadas 1.50m. como mínimo en la vertical.</t>
  </si>
  <si>
    <t>16.01.02.01</t>
  </si>
  <si>
    <t>PM3 PUERTA CORTAFUEGOS EI2-60-C5 S/B 90</t>
  </si>
  <si>
    <t>Suminstro y colocación de puerta PM3 PREFABICADA CON UNA RESISTENCIA AL FUEGO EI260-C5 de una hoja abatible de 0.82 x 2.10 compuesta por
HOJA de 56 mm de espesor compuesta de 2 chapas de acero galvanizado de espesor 0.5 mm, cámara intermedia mediante panel rígido de lana de roca.
CERCO de chapa galvanizada de 1.2 mm  de espesor y junta intumescente, compuesto por perfil superior y dos laterales, unidos mediante soldadura. Tres garras de anclaje en cada lado del marco vertical para recibir en obra, sin precerco
HERRAJES dos bisagras especiales una con resorte automático de cierre en acero de alta resistencia según UNE EN 1935. Cerradura tipo cortafuegos con marcado CE según UNE EN 12209 embutida en la hoja, manilla resistente a altas temperaturas y mirilla rectangular.
ACABADO pintura gofrada en polvo epoxy en en color a elegir por la DF.
Criterio de medición: Medida la superfie terminada completamente instalada y rematada. 
TOTALMENTE COLOCADA Y FUNCIONANDO.</t>
  </si>
  <si>
    <t>Total 16.02</t>
  </si>
  <si>
    <t>Total 16</t>
  </si>
  <si>
    <t>17</t>
  </si>
  <si>
    <t>CERRAJERÍA</t>
  </si>
  <si>
    <t>17.01</t>
  </si>
  <si>
    <t>CERRAJERÍA SOBRE RASANTE</t>
  </si>
  <si>
    <t>17.01.01</t>
  </si>
  <si>
    <t>CERRAJERÍA VIVIENDAS</t>
  </si>
  <si>
    <t>17.01.01.03</t>
  </si>
  <si>
    <t>B8 BARANDILLA TERRAZAS CON JARDINERAS</t>
  </si>
  <si>
    <t>Suministro y colocación de barandilla ejecutada con pletinas verticales de 50.5 mm superior e inferior  y redondos de 10 mm colocados con una separación según documentación gráfica soldados a pletinas superior e inferior,  de 75 cm de altura total, anclada a estructura de jardinera prefabricada según detalle. Todos los elementos serán galvanizados en caliente,  según norma UNE EN ISO 1461. Incluso acartelados, remates de impermeabilización, anclajes y medios auxiliares, piezas especiales, refuerzo y anclaje de barandilla para cumplir con las exigencias de resistencia y rigidez suficiente para resistir la fuerza horizontal establecida en el apartado 3.2.1 del Documento Básico SE-AE en función de la zona en la que se encuentra. Consideramos zona C3 zona sin obstáculos que impida el libre movimiento de las personas y la resistencia a garantizar 1.6 kN/m
- Todas las soldaduras en obra se repasarán con galvanizado en frío.
Incluso dos manos de imprimación de dos componentes epoxi-poliamida de dos componentes y con un espesor de 30 micras y mano de acabado con esmalte de poliuretano alifático acrílico tipo 2KR de Isaval , color a elegir por la D.F.
Ejecutada según planos.
 Incluso ayudas de albañilería. Elaborada en taller, con ajuste y fijación en obra. Ejecutada según planos. Medida la longitud ejecutada.
Criterio de medición: Medida la longitud terminada completamente instalada y rematada</t>
  </si>
  <si>
    <t>17.01.01.21</t>
  </si>
  <si>
    <t>C1 CERRAMIENTO TERRAZAS PRIVATIVAS PLANTA BAJA H=1,50</t>
  </si>
  <si>
    <t>Suministro y colocación de CERCADO DE PARCELA EN PB TIPO C1 de 1,50 m de altura, longitudes según planos de proyecto, formado vallado tipo HERCULES, con paneles de malla electrosoldada,  paso de malla e elegir y 4 mm de diámetro, acabado galvanizado, con bastidor de perfil hueco, de acero galvanizado de sección 20x20x1,5 mm y postes de perfil hueco de acero galvanizado, de sección cuadrada 40x40x1,5 mm y 1,50 m de altura y empotrados en muros  de fábrica u hormigón mediante casquillos de tubo . Incluso mortero de cemento para recibido de los postes y accesorios para la fijación de los paneles de malla electrosoldada a los postes metálicos con bastidores. Incluso piezas especiales para anclajes y tapón de plástico de color negro para protección de aguas.
Acabado galvanizado.
MURO DE HORMIGÓN 30 cm de altura.- Segun capitulo y planos de estructura.
 Incluso ayudas de albañilería. Elaborada en taller, con ajuste y fijación en obra. Ejecutada según planos. 
Criterio de medición: Medida la longitud terminada completamente instalada y rematada</t>
  </si>
  <si>
    <t>17.01.01.20</t>
  </si>
  <si>
    <t>C2 SEPARACIÓN TERRAZAS PRIVATIVAS PLANTA BAJA H=1,80</t>
  </si>
  <si>
    <t>Suministro y colocación de CERRAMIENTO EN SEPARACIÓN ENTRE PATIOS DE VIVIENDASY ZONAS COMUNES EN PB TIPO C2 de 1.50m de altura, formado por montantes verticales cada 1,50 m, longitudes según planos de proyecto, vallado tipo HERCULES con paneles de malla electrosoldada,  paso de malla e elegir por DF y 4 mm de diámetro, acabado galvanizado, con bastidor de perfil hueco de acero galvanizado de sección 20x20x1,5 mm y postes de perfil hueco de acero galvanizado, de sección cuadrada 40x40x1,5 mm y 1,50 m de altura, empotrados en muros de fábrica u hormigón mediante casquillos de tubo . Incluso mortero de cemento para recibido de los postes. Incluso piezas especiales y pequeño material para anclajes y fijaciones, y tapón de plástico de color negro para protección de aguas.
Acabado galvanizado.
La partida incluye:
1. PILARES .-  Tubo de sección cuadrangular 40x40x1.5 mm ensamblado a bastidores de 20x20x1.5 mm.
2. MALLAZO DE MALLA ELECTROSOLDADA  4 mm.
3. POSTES CON TAPÓN DE PLÁSTICO NEGRO PARA PROTECCIÓN DE AGUAS.
4. MURO DE 1 PIE DE LADRILO TOSCO ENFOSCADO Y PINTADO A DOS CARAS.
Los muros se ejecutarán sólo en la zona solada. En zonas de jardines irá sólo malla electrosoldada de 1.80m.
Incluso ayudas de albañilería. Elaborada en taller, con ajuste y fijación en obra. Ejecutada según planos.
Criterio de medición: Medida la longitud terminada completamente instalada y rematada</t>
  </si>
  <si>
    <t>17.01.01.20B</t>
  </si>
  <si>
    <t>C2 SEPARACIÓN TERRAZAS PRIVATIVAS PLANTA BAJA S/MURO</t>
  </si>
  <si>
    <t>17.01.01.22</t>
  </si>
  <si>
    <t>B6 BARANDILLAS ATICOS</t>
  </si>
  <si>
    <t>Suministro y colocación de barandilla B6 ejecutada con pletinas verticales y horizontales de 50.15 mm  de acero colocados con una separación a 1.00 m según documentación gráfica soldados a pletinas superior de 10 cm de altura total, anclada al muro inferior según detalle. Todos los elementos serán galvanizados en caliente,  según norma UNE EN ISO 1461. Incluso acartelados, remates de impermeabilización, anclajes y medios auxiliares, piezas especiales, refuerzo y anclaje de barandilla para cumplir con las exigencias de resistencia y rigidez suficiente para resistir la fuerza horizontal establecida en el apartado 3.2.1 del Documento Básico SE-AE en función de la zona en la que se encuentra. Consideramos zona C3 zona sin obstáculos que impida el libre movimiento de las personas y la resistencia a garantizar 1.6 kN/m
- Todas las soldaduras en obra se repasarán con galvanizado en frío.
Incluso dos manos de imprimación de dos componentes epoxi-poliamida de dos componentes y con un espesor de 30 micras y mano de acabado con esmalte de poliuretano alifático acrílico tipo 2KR de Isaval , color a elegir por la D.F.
Ejecutada según planos.
 Incluso ayudas de albañilería. Elaborada en taller, con ajuste y fijación en obra. Ejecutada según planos. Medida la longitud ejecutada.</t>
  </si>
  <si>
    <t>17.01.01.23</t>
  </si>
  <si>
    <t>L1-L2 LAMAS EN LAVADEROS</t>
  </si>
  <si>
    <t>Suministro y colocación de celosía de aluminio perfilado formada por lamas fijas monopared tipo PHALSOL 84 de GRADERMETIC o similar, de forma de "c", inclinación 0º, paso 120 mm, , separación 36 mm, en lavaderos tipos L1 y L2 , segun planos de proyecto ,compuesto por :
1.- Perfil soporte en U de aluminio lacado al horno de 1 mm de espesr.
2.- Pinzas soporte de alumnio laminado
3.- Lamas lacadas por ambas caras con pintura poliester-poliamida y termoendurecidas al horno. Sección de lama 84x16 mm.
Las tipo L2 serán iguales a las L1 pero con fijo + puerta abatible de 210 x 82 cm. con marco y fabricada con el sistema de las lamas.
Incluso ayudas de albañilería. Elaborada en taller, con ajuste y fijación en obra. Ejecutada según planos. 
Medida la superficie ejecutada.</t>
  </si>
  <si>
    <t>17.01.01.24</t>
  </si>
  <si>
    <t>B7 SEPARACIÓN ENTRE TERRAZAS</t>
  </si>
  <si>
    <t>Suministro y colocación de separadores entre terrazas B6 de 90 cm, formado por perfil de aluminio en U y vidrio de seguridad 5+5 , segun documentación gráfica de proyecto.
Incluso ayudas de albañilería y pequeño material. 
Elaborados en taller, con ajuste y fijación en obra. Ejecutada según planos.
Criterio de medición: Medida la longitud terminada completamente instalada y rematada</t>
  </si>
  <si>
    <t>17.01.01.26</t>
  </si>
  <si>
    <t>REJA FIJA RE1</t>
  </si>
  <si>
    <t>Suministro y colocación de rejas FIJAS RE1 en huecos de PB ejecutadas con pletinas de 50.8 mm verticales y horizontales, dimensiones 140X120 cm diseño según documentación gráfica, anclada paramentos según detalle. Todos los elementos serán galvanizados en caliente,  según norma UNE EN ISO 1461. Incluso acartelados, remates de impermeabilización, anclajes y medios auxiliares, piezas especiales y refuerzos. Todas las soldaduras en obra se repasarán con galvanizado en frío.
Incluso dos manos de imprimación de dos componentes epoxi-poliamida de dos componentes y con un espesor de 30 micras y mano de acabado con esmalte de poliuretano alifático acrílico tipo 2KR de Isaval , color a elegir por la D.F.
Ejecutada según planos.
 Incluso ayudas de albañilería. Elaborada en taller, con ajuste y fijación en obra. Ejecutada según planos.</t>
  </si>
  <si>
    <t>17.01.01.27</t>
  </si>
  <si>
    <t>REJA ABATIBLE 4 HOJAS RE2</t>
  </si>
  <si>
    <t>Suministro y colocación de rejas ABATIBLES DE 4 HOJAS RE2 en huecos de PB ejecutadas con pletinas de 50.8 mm verticales y horizontales, dimensiones 250X215 cm diseño según documentación gráfica, anclada paramentos según detalle. Todos los elementos serán galvanizados en caliente,  según norma UNE EN ISO 1461. Incluso acartelados, remates de impermeabilización, anclajes y medios auxiliares, piezas especiales y refuerzos. Todas las soldaduras en obra se repasarán con galvanizado en frío.
En huecos de salida a terrazas serán abatibles con cerradura, incluidas en la unidad.
Incluso dos manos de imprimación de dos componentes epoxi-poliamida de dos componentes y con un espesor de 30 micras y mano de acabado con esmalte de poliuretano alifático acrílico tipo 2KR de Isaval , color a elegir por la D.F.
Ejecutada según planos.
 Incluso ayudas de albañilería. Elaborada en taller, con ajuste y fijación en obra. Ejecutada según planos.</t>
  </si>
  <si>
    <t>17.01.01.28</t>
  </si>
  <si>
    <t>REJA ABATIBLE 1 HOJA RE3</t>
  </si>
  <si>
    <t>Suministro y colocación de rejas ABATIBLES DE 1 HOJA RE3 en huecos de PB ejecutadas con pletinas de 50.8 mm verticales y horizontales, dimensiones 80X215 cm diseño según documentación gráfica, anclada paramentos según detalle. Todos los elementos serán galvanizados en caliente,  según norma UNE EN ISO 1461. Incluso acartelados, remates de impermeabilización, anclajes y medios auxiliares, piezas especiales y refuerzos. Todas las soldaduras en obra se repasarán con galvanizado en frío.
En huecos de salida a terrazas serán abatibles con cerradura, incluidas en la unidad.
Incluso dos manos de imprimación de dos componentes epoxi-poliamida de dos componentes y con un espesor de 30 micras y mano de acabado con esmalte de poliuretano alifático acrílico tipo 2KR de Isaval , color a elegir por la D.F.
Ejecutada según planos.
 Incluso ayudas de albañilería. Elaborada en taller, con ajuste y fijación en obra. Ejecutada según planos.</t>
  </si>
  <si>
    <t>17.01.01.29</t>
  </si>
  <si>
    <t>REJA ABATIBLE 2 HOJAS RE4</t>
  </si>
  <si>
    <t>Suministro y colocación de rejas ABATIBLES DE 2 HOJAS RE4 en huecos de PB ejecutadas con pletinas de 50.8 mm verticales y horizontales, dimensiones 140X215 cm diseño según documentación gráfica, anclada paramentos según detalle. Todos los elementos serán galvanizados en caliente,  según norma UNE EN ISO 1461. Incluso acartelados, remates de impermeabilización, anclajes y medios auxiliares, piezas especiales y refuerzos. Todas las soldaduras en obra se repasarán con galvanizado en frío.
En huecos de salida a terrazas serán abatibles con cerradura, incluidas en la unidad.
Incluso dos manos de imprimación de dos componentes epoxi-poliamida de dos componentes y con un espesor de 30 micras y mano de acabado con esmalte de poliuretano alifático acrílico tipo 2KR de Isaval , color a elegir por la D.F.
Ejecutada según planos.
 Incluso ayudas de albañilería. Elaborada en taller, con ajuste y fijación en obra. Ejecutada según planos.</t>
  </si>
  <si>
    <t>17.01.01.31</t>
  </si>
  <si>
    <t>B9 BARANDILLAS LAVADEROS</t>
  </si>
  <si>
    <t>Suministro y colocación de barandilla ejecutada con pletinas verticales de 50.15 mm superior e inferior  y redondos de 10 mm colocados con una separación según documentación gráfica soldados a pletinas superior e inferior,  de 110 cm de altura total, anclada a estructura según detalle. Todos los elementos serán galvanizados en caliente,color a definir por la DF,  según norma UNE EN ISO 1461. Incluso acartelados, remates de impermeabilización, anclajes y medios auxiliares, piezas especiales, refuerzo y anclaje de barandilla para cumplir con las exigencias de resistencia y rigidez suficiente para resistir la fuerza horizontal establecida en el apartado 3.2.1 del Documento Básico SE-AE en función de la zona en la que se encuentra. Consideramos zona C3 zona sin obstáculos que impida el libre movimiento de las personas y la resistencia a garantizar 1.6 kN/m
- Todas las soldaduras en rematadaobra se repasarán con galvanizado en frío.
Incluso dos manos de imprimación de dos componentes epoxi-poliamida y con un espesor de 30 micras y mano de acabado con esmalte de poliuretano alifático acrílico tipo 2KR de Isaval , color a elegir por la D.F.
Incluso ayudas de albañilería. Elaborada en taller, con ajuste y fijación en obra. Ejecutada según planos.
Criterio de medición: Medida la longitud ejecutada, completamente instalada.</t>
  </si>
  <si>
    <t>Total 17.01.01</t>
  </si>
  <si>
    <t>17.01.02</t>
  </si>
  <si>
    <t>CERRAJERÍA ZONAS COMUNES</t>
  </si>
  <si>
    <t>17.01.02.01</t>
  </si>
  <si>
    <t>LÍNEA VIDA CUBIERTA MANTENIMIENTO</t>
  </si>
  <si>
    <t>Suministro y colocación de sistema de protección anticaidas para protección personal mantenimiento edificio, compuesta por un cable de acero trenzado galvanizado LÍNEA DE VIDA, dispuesto sobre argollas metálicas galvanizadas ancladas a los petos perimetrales de fabrica de ladrillo de las cubierta; incluyendo apertura y tapado de huecos, recibidos, pequeño material y todos los medios auxiliares necesarios para la ejecución de estos trabajos.
TOTALMENTE COLOCADA Y ANCLADA.</t>
  </si>
  <si>
    <t>17.01.02.02</t>
  </si>
  <si>
    <t>B1 BARANDILLA ESCALERA COMUNES</t>
  </si>
  <si>
    <t>Suministro y colocación de BARANDILLA EN ESCALERAS DE ZONAS COMUNES B1 de altura 90 cm., en acero lacado en interiores o acero galvanizado en exteriores, formada por los siguientes elementos: 
- PASAMANOS CONTÍNUO FORMADO POR PLETINA DE ACERO LACADO O GALVANZADO REALIZADA EN TALLER, EN COLOR A ELEGIR POR LA DIRECCIÓN FACULTATIVA DE SECCIÓN 50.15 mm. 
- EMBARROTADO DE REDONDOS DE 10 MM EN  ACERO LACADO O GALVANIZADO EN CALIENTE REALIZADA EN TALLER EN COLOR A ELEGIR POR LA DIRECCIÓN FACULTATIVA SEPARADAS &lt;10 CM.
- PLETINA INFERIOR 50.15 DE ACERO GALVANIZADO EN CALIENTE LACADA EN TALLER EN COLOR A ELEGIR POR LA D.F.
Incluidas pletinas de rigidización, según planos, incluso parte proporcional de placas de anclaje, fijaciones mecánicas a losa o tipo HILTI, cortes, taladros, soldaduras, pletinas de anclaje y cualquier otro elemento necesario para su colocación. Elaborada en taller, replanteo, ajustes, fijaciones, ayudas y recibido a obra, ejecutada según planos de detalle e indicaciones de la D.F., incluyendo todos los medios auxiliares necesarios para su perfecta colocación.
TOTALMENTE COLOCADA Y REMATADA.
NOTA: TODOS LOS ELEMENTOS SERÁN LACADO O GALVANIZADOS 
NOTA: CERTIFICADO DE CUMPLIMIENTO DE RESISTENCIA MÍNIMA A UNA FUERZA DE 0.8 KN/m, SEGÚN CTE y art. 6.9.11-6 DE LAS NN.UU.
Criterio de medición: Medida la longitud en proyección horizontal , terminada completamente instalada y rematada</t>
  </si>
  <si>
    <t>17.01.02.16</t>
  </si>
  <si>
    <t>B2 BARANDILLA ACCESIBLE</t>
  </si>
  <si>
    <t>Suministro y colocación de BARANDILLA ACCESIBLE B2 de altura 90 cm., en acero galvanizado, formada por los siguientes elementos: 
- DOS PASAMANOS CONTÍNUOS FORMADOS POR PLETINA DE ACERO GALVANZADO REALIZADA EN TALLER, EN COLOR A ELEGIR POR LA DIRECCIÓN FACULTATIVA DE SECCIÓN 50.15 mm. 
- EMBARROTADO DE PLETINAS 50.15 EN  ACERO GALVANIZADO EN CALIENTE REALIZADA EN TALLER EN COLOR A ELEGIR POR LA DIRECCIÓN FACULTATIVA 50.15 mm SEPARADAS &lt;10 CM.
- PLETINAS INFERIOR  DE ACERO GALVANIZADO EN CALIENTE LACADA EN TALLER EN COLOR A ELEGIR POR LA D.F.
Incluidas pletinas de rigidización, según planos, incluso parte proporcional de placas de anclaje, fijaciones mecánicas a losa o tipo HILTI, cortes, taladros, soldaduras, pletinas de anclaje y cualquier otro elemento necesario para su colocación. Elaborada en taller, replanteo, ajustes, fijaciones, ayudas y recibido a obra, ejecutada según planos de detalle e indicaciones de la D.F., incluyendo todos los medios auxiliares necesarios para su perfecta colocación.
TOTALMENTE COLOCADA Y REMATADA.
NOTA: TODOS LOS ELEMENTOS SERÁN  GALVANIZADOS 
NOTA: CERTIFICADO DE CUMPLIMIENTO DE RESISTENCIA MÍNIMA A UNA FUERZA DE 0.8 KN/m, SEGÚN CTE y art. 6.9.11-6 DE LAS NN.UU.
Criterio de medición: Medida la longitud en proyección horizontal , terminada completamente instalada y rematada</t>
  </si>
  <si>
    <t>17.01.02.17</t>
  </si>
  <si>
    <t>ESCALERA ESCAMOTEABLE ACCESO A CUBIERTA</t>
  </si>
  <si>
    <t>Escalera metálica dimensiones s/detalles de proyecto, escamoteable, con aislamiento, para altura total de 3,25 m formada por: Estructura tipo jaula anticaidas de estructura de tubos de acero galvanizado cilíndrica,  dos tramos de aluminio,  anclaje para linea de vida, varilla pasamanos y barra de apertura, sistema de apertura tipo deslizante con p.p. de fijación a forjado, incluso lacado del conjunto, anclajes a fábrica. La puerta de la escotilla contara con aislamiento de placa de poliestireno extruido de 4cm de espesor como mínimo y una densiiddad de 30 kg/m3. Solución de pretil según planos de detalles constructivos Medida la unidad terminada.</t>
  </si>
  <si>
    <t>17.01.02.26</t>
  </si>
  <si>
    <t>SB AIREADOR ESTATICO</t>
  </si>
  <si>
    <t>Sumistro y colocación de aireador estático SB formado por lamas de 40x8 con momntantes tubulares 40x40 mm y sombrerete plano, dimensiones segun planos de proyecto .Todo el conjunto en acero galvanizado lacado al horno en color a definir por DF.</t>
  </si>
  <si>
    <t>32.05.AVC</t>
  </si>
  <si>
    <t>PM6 ACCESO A SOPORTAL</t>
  </si>
  <si>
    <t>Suministro y colocación de PUERTA ABATIBLE PM6 de ancho variable x 2.04 m, formada por bastidor de acero galvanizado de sección 90x30 mm y espesor 3 mm. Las lamas están formadas por tubulares de acero galvanizado de sección 90x30 mm y espesor 3 mm. Estará anclada al muro de hormigón visto.
Conjunto acabado en pintura al Oxirón en color a elegir por la DF.
Incluso cuatro bisagras de chapa plegada de espesor 5 mm, matrizado en forma de rizo con eje de varilla calibre diámetro 12 mm.
Incluso parte proporcional de placas metálicas anclaje, patillas empernadas, anclajes, fijaciones mecánicas tipo HILTI, herrajes de colgar y seguridad, topes, pasadores, cortes, taladros, soldadura y repaso de las mismas y cualquier otro elemento o accesorio necesario para su correcto funcionamiento, incluyendo además ELEMENTOS ELÁSTICOS ENTRE LA PUERTA Y LA ESTRUCTURA DEL EDIFICIO para aislar de vibraciones y transmisión de ruidos. Incluye todos los medios auxiliares necesarios para la perfecta ejecución de estos trabajos. Elaborada en taller y replanteo, ajuste, fijación y recibido en obra.
Todo ello colocado e instalado según cálculos y planos del Proyecto, recomendaciones particulares del Fabricante, Pliego de Condiciones Técnicas, Código Técnico de la Edificación y resto de Normativas vigentes aplicables a esta unidad de obra. Antes de su aprobación deberá hacerse entrega a la Dirección Facultativa de los correspondientes certificados de calidad por parte del suministrador y/o constructor.
NOTA: TODOS LOS ELEMENTOS QUE COMPONEN LA PUERTA SERÁN GALVANIZADOS 
MEDIDA LA UNIDAD TOTALMENTE COLOCADA, REMATADA Y FUNCIONANDO.</t>
  </si>
  <si>
    <t>32.05.AVE</t>
  </si>
  <si>
    <t>PUERTA ABATIBLE ACCESO BOMBEROS 3.60 X 2.00</t>
  </si>
  <si>
    <t>Suministro y colocación de PUERTA DE 2 H ABATIBLES PARA ACCESO BOMBEROS de 3.60 x 2.04 m, formada por bastidor de acero galvanizado de sección 90x30 mm y espesor 3 mm.Las lamas están formadas por perfiles tubulares de acero galvanizado de sección 90x30 mm y espesor 3 mm. Anclada a muro de hormiigón armado visto.
Conjunto acabado en pintura al Oxirón en color a definir por la DF .
Incluso parte proporcional de placas metálicas anclaje, patillas empernadas, anclajes, fijaciones mecánicas tipo HILTI, herrajes de colgar y seguridad, topes, pasadores, cortes, taladros, soldadura y repaso de las mismas y cualquier otro elemento o accesorio necesario para su correcto funcionamiento, incluyendo además ELEMENTOS ELÁSTICOS ENTRE LA PUERTA Y LA ESTRUCTURA DEL EDIFICIO para aislar de vibraciones y transmisión de ruidos. Incluye todos los medios auxiliares necesarios para la perfecta ejecución de estos trabajos. Elaborada en taller y replanteo, ajuste, fijación y recibido en obra.
Todo ello colocado e instalado según cálculos y planos del Proyecto, recomendaciones particulares del Fabricante, Pliego de Condiciones Técnicas, Código Técnico de la Edificación y resto de Normativas vigentes aplicables a esta unidad de obra. Antes de su aprobación deberá hacerse entrega a la Dirección Facultativa de los correspondientes certificados de calidad por parte del suministrador y/o constructor.
NOTA: TODOS LOS ELEMENTOS QUE COMPONEN LA PUERTA SERÁN GALVANIZADOS 
MEDIDA LA UNIDAD TOTALMENTE COLOCADA, REMATADA Y FUNCIONANDO.</t>
  </si>
  <si>
    <t>Total 17.01.02</t>
  </si>
  <si>
    <t>Total 17.01</t>
  </si>
  <si>
    <t>17.02</t>
  </si>
  <si>
    <t>CERRAJERÍA BAJO RASANTE</t>
  </si>
  <si>
    <t>17.02.03</t>
  </si>
  <si>
    <t>B3 PASAMANOS AC. GALVANIZADO PLETINA 50x15 mm</t>
  </si>
  <si>
    <t>Pasamanos B3 en acero galvanizado de pletina 50x15mm con soportes cada 1 m de pletina 50x5 mm anclados en los paramentos mediante placa de anclaje, incluso lacado del conjunto en color RAL y p.p. de material de agarre y colocación. 
Incluido parte proporcional de placas de anclaje, fijaciones mecánicas a muro o tipo HILTI, cortes, taladros, soldaduras, pletinas de anclaje y cualquier otro elemento necesario para su colocación. Elaborada en taller, replanteo, ajustes, fijaciones, ayudas y recibido a obra, Ejecutado según planos de detalle e indicaciones de la D.F., incluyendo todos los medios auxiliares necesarios para su perfecta colocación.
TOTALMENTE COLOCADA Y REMATADA.
NOTA: TODOS LOS ELEMENTOS SERÁN  GALVANIZADOS EN CALIENTE CON ACABADO COLOR A ELEGIR POR LA DF
Criterio de medición: Medida la longitud en proyección horizontal , terminada completamente instalada y rematada</t>
  </si>
  <si>
    <t>Total 17.02</t>
  </si>
  <si>
    <t>Total 17</t>
  </si>
  <si>
    <t>19</t>
  </si>
  <si>
    <t>PINTURAS</t>
  </si>
  <si>
    <t>19.01</t>
  </si>
  <si>
    <t>PINTURA SOBRE RASANTE</t>
  </si>
  <si>
    <t>19.01.01</t>
  </si>
  <si>
    <t>PINTURA VIVIENDAS</t>
  </si>
  <si>
    <t>19.01.01.02</t>
  </si>
  <si>
    <t>PINTURA PLÁSTICA BLANCO vivienda</t>
  </si>
  <si>
    <t>Pintura AL PLASTICO LISO COLOR A ELEGIR POR LA DF, EN VIVIENDAS, colocada en paramentos verticales, horizontales o inclinados; lavable, dos manos, incluso lijado, mano de imprimacion con plástico diluido, emplastecido, lijado y acabado, incluyendo todos los medios auxiliares necesarios para la realización de estos trabajos. Aplicada mediante rodillo, a base de: una mano de fondo a cepillo diluida al 20%, plastecido, nueva mano de fondo y dos manos de acabado a rodillo o pistola, dejando la superficie lisa, antImoho, al agua, exenta de olor y de disolventes formulada en criterios ecológicos.
Criterio de medición: Medida la superfie ejecutada, deduciendo huecos mayores 2.00 m2
Incluso parte proporcional de limpieza de paramentos, corrección de defectos mediante masilla plástica, emplastecido, lijado, protección de rodapiés, molduras, ventanas y limpieza; incluyendose ademas todos los medios auxiliares necesarios para la perfecta ejecucion de estos trabajos.</t>
  </si>
  <si>
    <t>Total 19.01.01</t>
  </si>
  <si>
    <t>19.01.02</t>
  </si>
  <si>
    <t>PINTURA ZONAS COMUNES</t>
  </si>
  <si>
    <t>19.01.02.03</t>
  </si>
  <si>
    <t>PINTURA PLÁSTICA  SOBRE RASANTE ZZCC</t>
  </si>
  <si>
    <t>Pintura AL PLASTICO LISO COLOR A ELEGIR POR LA DF, EN ZONAS COMUNES, colocada en paramentos verticales, horizontales o inclinados; lavable, dos manos, incluso lijado, mano de imprimacion con plástico diluido, emplastecido, lijado y acabado, incluyendo todos los medios auxiliares necesarios para la realización de estos trabajos. Aplicada mediante rodillo, a base de: una mano de fondo a cepillo diluida al 20%, plastecido, nueva mano de fondo y dos manos de acabado a rodillo o pistola, dejando la superficie lisa, antImoho, al agua, exenta de olor y de disolventes formulada en criterios ecológicos.
Incluso parte proporcional de limpieza de paramentos, corrección de defectos mediante masilla plástica, emplastecido, lijado, protección de rodapiés, molduras, ventanas y limpieza; incluyendose ademas todos los medios auxiliares necesarios para la perfecta ejecucion de estos trabajos.
Criterio de medición: Medida la superfie ejecutada, deduciendo huecos mayores 2.00 m2</t>
  </si>
  <si>
    <t>19.01.02.04</t>
  </si>
  <si>
    <t>PINTURA WEBER ADAVANCE PLUS</t>
  </si>
  <si>
    <t>Terminación de monocapa con recubrimiento coloreado al siloxano WEBER ADVANCE PLUS, limpieza, ejecutado según planos de detalle, incluyendo además todos los medios auxiliares necesarios para la perfecta ejecución de estos trabajos. Criterio de medición: Deduciendo 50 % huecos mayores de 5 m2</t>
  </si>
  <si>
    <t>Total 19.01.02</t>
  </si>
  <si>
    <t>Total 19.01</t>
  </si>
  <si>
    <t>19.02</t>
  </si>
  <si>
    <t>PINTURA BAJO RASANTE</t>
  </si>
  <si>
    <t>19.02.01</t>
  </si>
  <si>
    <t>PINTURA PLASTICA</t>
  </si>
  <si>
    <t>Pintura Plástica lisa COLOR RAL A ELEGIR POR LA D.F., colocada en paramentos verticales y horizontales, lavable, dos manos, incluso lijado, mano de imprimación con plástico diluido, emplastecido, lijado y acabado, incluyendo todos los medios auxiliares necesarios para la realización de estos trabajos.
Criterio de medición: Medida la superfie ejecutada, deduciendo huecos mayores 2.00 m2</t>
  </si>
  <si>
    <t>19.02.03</t>
  </si>
  <si>
    <t>PINTURA AL SILICATO GARAJE</t>
  </si>
  <si>
    <t>Pintura AL SILICATO COLOR A ELEGIR POR LA D.F., colocado en paramentos verticales, horizontales o inclinados, con dos manos, incluso preparación del soporte, limpieza y acabado, incluyendo todos los medios auxiliares necesarios para la perfecta ejecución y terminación de estos trabajos. NOTA: GARAJE.
Criterio de medición: Medida la superfie ejecutada, deduciendo huecos mayores 2.00 m2</t>
  </si>
  <si>
    <t>19.02.07</t>
  </si>
  <si>
    <t>ZÓCALO GARAJES</t>
  </si>
  <si>
    <t>Zócalo en garaje (paredes, pilares, etc) con colores distintos según zona a elegir por la D.F., realizado con pintura acrílico-elástica lisa (marca Revetón o Texa) ejecutada sobre paramento vertical de hormigón, yeso o cemento, formada por; replanteo, limpieza y preparación del soporte, mano de fondo con pintura petrea lisa de texa y dos manos de acabado con pintura acrílica elástica tipo Microgota de Texa. Incluso encintado p.p. de medios auxiliares, protección de medios ajenos, limpieza de los tajos al terminar los trabajos, muestra con características, colores y tamaño solicitado por la D.F. Medida la longitud.</t>
  </si>
  <si>
    <t>19.02.04</t>
  </si>
  <si>
    <t>MARCADO PLAZA GARAJE Y NUMEROS</t>
  </si>
  <si>
    <t>Marcado de PLAZA de garaje con una anchura de línea de 10cm. y marcado de números de plazas, tamaño según planos de detalle, incluso franjas de diseño establecido por DF. Con PINTURA DE TRAFICO de la casa HEMPELS color a definir por la DF, dos manos, incluso limpieza de superficies, neutralización, replanteo y encintado, incluyendo todos los medios auxiliares necesarios para la perfecta ejecución y terminación de estos trabajos. 
Criterio de medición: Medida la unidad totalmente pintada</t>
  </si>
  <si>
    <t>19.02.05</t>
  </si>
  <si>
    <t>MARCADO PLAZA GARAJE MINUSVÁLIDO</t>
  </si>
  <si>
    <t>Marcado de PLAZA de garaje con una anchura de línea de 10cm. y marcado de números de plazas, tamaño según planos de detalle. Incluos señalización con símbolo de plaza de minusválido y franjas laterales de 50cm. cada 50cm. Con PINTURA DE TRAFICO de la casa HEMPELS color a definir por la DF, dos manos, incluso limpieza de superficies, neutralización, replanteo y encintado, incluyendo todos los medios auxiliares necesarios para la perfecta ejecución y terminación de estos trabajos.
Criterio de medición: Medida la unidad totalmente pintada</t>
  </si>
  <si>
    <t>19.02.06</t>
  </si>
  <si>
    <t>MARCADO FLECHAS DIRECCION GARAJE</t>
  </si>
  <si>
    <t>Marcado FLECHAS de direccion en garajes, de dimensiones según planos de detalle, con PINTURA DE TRAFICO de la casa HEMPELS color a definir por la DF, incluso limpieza de superficies, neutralizacion, replanteo y encintado, incluyendo todos los medios auxiliares necesarios para la perfecta ejecucion y terminacion de estos trabajos. 
Criterio de medición: Medida la unidad totalmente pintada</t>
  </si>
  <si>
    <t>PN.19.02.07</t>
  </si>
  <si>
    <t>CEBREADO ZONAS DE CIRCULACION PEATONAL</t>
  </si>
  <si>
    <t>Total 19.02</t>
  </si>
  <si>
    <t>Total 19</t>
  </si>
  <si>
    <t>20</t>
  </si>
  <si>
    <t>INSTALACIONES</t>
  </si>
  <si>
    <t>20.B1</t>
  </si>
  <si>
    <t>INSTALACIONES BLOQUE 1</t>
  </si>
  <si>
    <t>2001</t>
  </si>
  <si>
    <t>INSTALACIÓN DE FONTANERÍA</t>
  </si>
  <si>
    <t>2001.01</t>
  </si>
  <si>
    <t>ACOMETIDAS</t>
  </si>
  <si>
    <t>2001.01.01</t>
  </si>
  <si>
    <t>ARMARIO ACOMETIDA</t>
  </si>
  <si>
    <t>Armario para contador general de agua, con unas dimensiones de longitud, altura, anchura: 1000x500x300 mm. Incluido armario de poliester, puerta de registro, cierre triangular de 11 mm (estandar), soportes para el contador de agua (contador no incluido) y aislamento termico en todo el armario.
Comprende todos los trabajos, materiales y medios auxiliares necesarios para dejar la unidad completa, totalmente instalada, probada y en perfecto estado de funcionamiento, segun Documentos de Proyecto, indicaciones de la D.F. y normativa vigente.</t>
  </si>
  <si>
    <t>2001.01.02</t>
  </si>
  <si>
    <t>LLAVE REGISTRO 4" EN ARQUETA</t>
  </si>
  <si>
    <t>Llave de registro mediante valvula de compuerta de laton de diametro 4" (100 mm) instalada en arqueta de registro de 51x51x65 cm. de medidas interiores, construida con fabrica de ladrillo perforado tosco de 1/2 pie de espesor, recibido con mortero de cemento (MI40), colocado sobre solera de hormigon en masa HM-20/P/40/I ligeramente armada con mallazo, enfoscada y bruñida por el interior con mortero de cemento (MI100), y con tapa de hormigon armado prefabricada, terminada y con p.p. de medios auxiliares, incluso la excavacion, relleno y compactacion perimetral posterior.
Comprende todos los trabajos, materiales y medios auxiliares necesarios para dejar la unidad completa, totalmente instalada, probada y en perfecto estado de funcionamiento, segun Documentos de Proyecto, indicaciones de la D.F. y normativa vigente.</t>
  </si>
  <si>
    <t>2001.01.03</t>
  </si>
  <si>
    <t>PA</t>
  </si>
  <si>
    <t>ACOMETIDA FONTANERIA Ø50 mm</t>
  </si>
  <si>
    <t>Suministro y montaje de acometida enterrada para abastecimiento de agua potable de longitud variable s/ documentacion de proyecto, que une la red general de distribucion de agua potable de la empresa suministradora con la instalacion general del edificio, continua en todo su recorrido sin uniones o empalmes intermedios no registrables, formada por tubo de polietileno PE 100, de diametro 50 mm, colocada sobre lecho de arena de 15 cm de espesor, en el fondo de la zanja previamente excavada, debidamente compactada y nivelada con pison vibrante de guiado manual, relleno lateral compactando hasta los riñones y posterior relleno con la misma arena hasta 10 cm por encima de la generatriz superior de la tuberia; collarin de toma en carga colocado sobre la red general de distribucion que sirve de enlace entre la acometida y la red; llave de corte de esfera de 2 1/2" de diametro con mando de cuadradillo colocada mediante union roscada, situada junto a la edificacion, fuera de los limites de la propiedad, alojada en arqueta prefabricada de polipropileno de 55x55x55 cm, colocada sobre solera de hormigon en masa HMI20/P/20/I de 15 cm de espesor. Incluso p/p de accesorios y piezas especiales, demolicion y levantado del firme existente, posterior reposicion con hormigon en masa HM-20/P/20/I, y conexion a la red. Sin incluir la excavacion ni el posterior relleno principal. Totalmente montada, conexionada y probada por la empresa instaladora mediante las correspondientes pruebas de servicio (incluidas en este precio).
Incluye: Replanteo y trazado de la acometida, coordinado con el resto de instalaciones o elementos que puedan tener interferencias. Rotura del pavimento con compresor. Eliminacion de las tierras sueltas del fondo de la excavacion. Vertido y compactacion del hormigon en formacion de solera. Colocacion de la arqueta prefabricada. Vertido de la arena en el fondo de la zanja. Colocacion de la tuberia. Montaje de la llave de corte. Colocacion de la tapa. Ejecucion del relleno envolvente. Empalme de la acometida con la red general del municipio. Realizacion de pruebas de servicio. Pago de tasas y licencia en el Ayuntamiento.</t>
  </si>
  <si>
    <t>Total 2001.01</t>
  </si>
  <si>
    <t>2001.02</t>
  </si>
  <si>
    <t>GRUPOS PRESIÓN Y DEPÓSITOS</t>
  </si>
  <si>
    <t>2001.02.01</t>
  </si>
  <si>
    <t>TUBERÍA ENTERRADA  AGUA POTABLE PEAD D50MM</t>
  </si>
  <si>
    <t>Suministro y montaje de tuberia para alimentacion de agua potable desde acometida a entrada del edificio, colocada superficialmente y fijada al paramento protegida superficialmente con coquilla de 9 mm, formada por tubo de polietileno (PEAD) de 50 mm diametro exterior, PN=16 atm. Incluso p/p de elementos de montaje y sujecion a la obra (abrazaderas isofonicas cada 1,5 m), accesorios y piezas especiales colocados mediante union con junta a presion reforzada con anillo, y demas material auxiliar. Totalmente montada, conexionada y probada por la empresa instaladora mediante las correspondientes pruebas de servicio.
Comprende todos los trabajos, materiales y medios auxiliares necesarios para dejar la unidad completa, totalmente instalada, probada y en perfecto estado de funcionamiento.</t>
  </si>
  <si>
    <t>2001.02.02</t>
  </si>
  <si>
    <t>TUBERÍA COLGADA AGUA POTABLE PEAD D50MM</t>
  </si>
  <si>
    <t>Suministro y montaje de tuberia para alimentacion de agua potable desde acometida a entrada del edificio, colgada superficialmente y fijada al paramento protegida superficialmente con coquilla de 9 mm, formada por tubo de polietileno (PEAD) de 50 mm diametro exterior, PN=16 atm. Incluso p/p de elementos de montaje y sujecion a la obra (abrazaderas isofonicas cada 1,5 m), accesorios y piezas especiales colocados mediante union con junta a presion reforzada con anillo, y demas material auxiliar. Totalmente montada, conexionada y probada por la empresa instaladora mediante las correspondientes pruebas de servicio.
Comprende todos los trabajos, materiales y medios auxiliares necesarios para dejar la unidad completa, totalmente instalada, probada y en perfecto estado de funcionamiento.</t>
  </si>
  <si>
    <t>2001.02.03</t>
  </si>
  <si>
    <t>GRUPO DE PRESION AGUA POTABLE EBARA AP B/15-3 VV</t>
  </si>
  <si>
    <t>Suministro e instalación de grupo de presión de agua completo, marca EBARA AP B/15-3 VV para un caudal de 9,00 m³/h y 47,72 m.c.a., formado por 3 bombas centrífugas marca EBARA CVM B/15 tipo multiceliular vertical, con una potencia unitaria por bomba de 1,1 kW, placa superior, cuerpo inferior y contrabidas en hierro fundido, impulsores y difusores de policarbonato reforzado con fibra de vidrio, eje de acero inoxidable AISI 416, camisa exterior en acero inoxidable AISI 304, provista de cierre mecánico Cerámica/Carbono/NBR, rodamientos de bolas sellados. Accionamiento mediante motor asíncrono TEFC, de 2 polos 2850 r.p.m., aislamiento clase F, eficiencia IE3, protección IP 44, para alimentación trifásica a 400 V 50 Hz.
Bancada metálica comñun para bombas y cuadro eléctrico; válvulas antirretorno y de aislamiento montadas en impulsión de bombas, colecto de impulsión fabricado en aceo 2 1/2"; manómetro; presostado de emrgencia con válvula de aislamiento.
Grupo conforme al Código Técnico de la Edificación CTE-HS 4.
Depósito hidroneumático para agua fríia potable, con menbrana de caucho atóxico sintético, construido en chapa de acero con protección exterior, sobre superficie fosfatada e imprimación con terminado al horno, de 200 litros de capacidad, timbrado a una presión de 10 Bar.
Comprende todos los trabajos, conexiones, cableado eléctrico y de control, materiales y medios auxiliares necesarios para dejar la unidad completa, totalmente instalada, probada y en perfecto estado de funcionamiento, segun Documentos de Proyecto, indicaciones de la D.F. y normativa vigente. Modelos y marcas s/ Memoria Tecnica.</t>
  </si>
  <si>
    <t>2001.02.06</t>
  </si>
  <si>
    <t>DEPÓSITO REGULADOR (ALJIBE) 3000 L.</t>
  </si>
  <si>
    <t>Suministro e instalación de depósito regulador (aljibe) de poliéster, de 3000 L con soporte, dimensiones 1725x1150x1850 mm, Marca SCHUTZ o equivalente. Incluso bancada de reparto de cargas necesaria para el mismo.
Incorpora válvula de flotador mecánica para el control de llenado del depósito, filtro de impurezas, interruptor de nivel mínimo, válvula de esfera con conector para el latiguillo de aspiración del grupo, válvula de drenaje instalada en la parte inferior del depósito para mantenimiento, tapa de cierre con respiradero y latiguillo de conexión a la bomba. Medida la unidad totalmente instalada, comprobada y en funcionamiento; i/p.p. de conexiones y ajsutes; según RIPCI y CTE DB SI.
Incluso:
Replanteo. 
Limpieza de la base de apoyo del depósito. 
Colocación, fijación y montaje del depósito. 
Colocación y montaje de válvulas. 
Colocación y fijación de tuberías y accesorios. 
Colocación de los interruptores de nivel.</t>
  </si>
  <si>
    <t>2001.02.07</t>
  </si>
  <si>
    <t>SISTEMA DE LLENADO AUTOMÁTICO DE DEPÓSITO</t>
  </si>
  <si>
    <t>SUMINISTRO MONTAJE E INSTALACIÓN DE SISTEMA DE LLENADO AUTOMÁTICO MEDIANTE VÁLVULA DE FLOTADOR DE 2 1/2". INCLUSO P.P DE MEDIOS AUXILIARES, AYUDAS DE ALBAÑILERIA, ELEMENTOS DE FIJACIÓN Y TUBERIAS DE CONEXIÓN A DEPÓSITO, VALVULERÍA Y PIEZAS ESPECIALES, ACCESORIOS DE UNIÓN, INCLUSO CONEXIONADO ELECTRICO Y CABLEADO. MEDIDA LA UNIDAD EJECUTADA, PROBADA INSTALADA  Y FUNCIONANDO CORRECTAMENTE.</t>
  </si>
  <si>
    <t>2001.02.08</t>
  </si>
  <si>
    <t>KIT DE FILTRADO</t>
  </si>
  <si>
    <t>Suministro montaje e instalación de Kit de filtrado para instalar antes de la aspiración del grupo de presión compuesto por filtro EASY para embridar y dos válvulas de mariposa, para instalar en tubería de PEAD de diámetro 63 mm. Incluida parte proporcional de ayudas de albañilería, medios auxiliares y material complementario. Medida la unidad ejecutada, probada instalada  y funcionando correctamente.</t>
  </si>
  <si>
    <t>2001.02.09</t>
  </si>
  <si>
    <t>BOMBA RECIRCULACIÓN ACS</t>
  </si>
  <si>
    <t>Suministro e instalación de bomba circuladora de caudal variable de bajo consumo energético, con motor de imán permanente, rotor encapsulado, PN 10 bar, temperatura máxima de trabajo 110ºC y dotada con variador de frecuencia y controlador integrado. Incluso conexiones, cableado eléctrico y de control, válvulas, vaciado, sonda, termostatos y demás elementos, totalmente instalado y funcionando.</t>
  </si>
  <si>
    <t>Total 2001.02</t>
  </si>
  <si>
    <t>2001.03</t>
  </si>
  <si>
    <t>CONTADORES Y BATERÍAS</t>
  </si>
  <si>
    <t>2001.03.01</t>
  </si>
  <si>
    <t>BATERÍA DE CONTADORES</t>
  </si>
  <si>
    <t>2001.03.01.01</t>
  </si>
  <si>
    <t>BATERIA DE 18 CONTADORES</t>
  </si>
  <si>
    <t>Suministro e instalación de batería de acero galvanizado de 18 contadores, de 2 1/2"" y salidas con conexión embridada, para centralización de contadores de 3/4" DN 20 mm en tres filas, con llave de corte, llaves de entrada, grifos de comprobación, válvulas de retención, llaves de salida, latiguillos y cuadro de clasificación. Incluso anclajes, soportes para la batería y demás material auxiliar. Totalmente montada, conexionada y probada, verificado y con prueba de carga. 
Incluye: Replanteo. Colocación y fijación del soporte de batería. Colocación y fijación de accesorios y piezas especiales. Colocación de la batería. Colocación del cuadro de clasificación. Conexionado.
Criterio de medición de proyecto: Número de unidades previstas, según documentación gráfica de Proyecto.
Criterio de medición de obra: Se medirá el número de unidades realmente ejecutadas según especificaciones de Proyecto.</t>
  </si>
  <si>
    <t>Total 2001.03.01</t>
  </si>
  <si>
    <t>2001.03.02</t>
  </si>
  <si>
    <t>CONTADORES</t>
  </si>
  <si>
    <t>2001.03.02.01</t>
  </si>
  <si>
    <t>CONTADOR DE AGUA FRIA</t>
  </si>
  <si>
    <t>Contador de 3/4" DN 20 mm,  de viviendas para un caudal nominal de Qn=7 m3/h, instalado y verificado el conjunto con prueba de carga a una presion de 15 atmosferas, incluso instalacion de conexion para lectura a distancia, segun CTE/ DBIHS 4 suministro de agua.</t>
  </si>
  <si>
    <t>Total 2001.03.02</t>
  </si>
  <si>
    <t>Total 2001.03</t>
  </si>
  <si>
    <t>2001.04</t>
  </si>
  <si>
    <t>TUBERÍAS DISTRIBUCIÓN E INTERIORES</t>
  </si>
  <si>
    <t>2001.04.01</t>
  </si>
  <si>
    <t>CANALIZACIÓN PPR, COLGADA, DIÁM. 50x2.9 mm.</t>
  </si>
  <si>
    <t>Canalización de polipropileno, colgada de forjado, de 50 mm de diámetro exterior y 2,90 mm de espesor, apto uso alimentario y con tratamiento antimicrobiano, pn 10, incluso p.p. de soportes, piezas especiales, pequeño material y ayudas de albañilería; instalada según cte y rite, medida la longitud ejecutada, probada y funcionando den todos sus aspectos.</t>
  </si>
  <si>
    <t>2001.04.03</t>
  </si>
  <si>
    <t>TUBERÍA PE-X, COLGADA, DIÁM. 32mm</t>
  </si>
  <si>
    <t>Suministro e instalación de tubería formada por tubo de polietileno reticulado (PE-Xa), serie 5, de 32 mm de diámetro exterior, PN=6 atm y 2,9 mm de espesor, suministrado en rollos. Instalación en superficie. Incluso material auxiliar para montaje y sujeción a la obra, accesorios y piezas especiales.</t>
  </si>
  <si>
    <t>2001.04.04</t>
  </si>
  <si>
    <t>TUBERÍA PE-X, COLGADA, DIÁM. 25mm</t>
  </si>
  <si>
    <t>Suministro e instalación de tubería formada por tubo de polietileno reticulado (PE-Xa), serie 5, de 25 mm de diámetro exterior, PN=6 atm y 2,3 mm de espesor, suministrado en rollos. Instalación en superficie. Incluso material auxiliar para montaje y sujeción a la obra, accesorios y piezas especiales.</t>
  </si>
  <si>
    <t>2001.04.05</t>
  </si>
  <si>
    <t>TUBERÍA PE-X, COLGADA, DIÁM. 25mm. CALORIFUGADA</t>
  </si>
  <si>
    <t>Suministro e instalación de tubería formada por tubo de polietileno reticulado (PE-Xa), serie 5, de 25 mm de diámetro exterior, PN=6 atm y 2,3 mm de espesor, calorifugada mediante coquilla elastomérica adherida, suministrado en rollos. Instalación en superficie. Incluso material auxiliar para montaje y sujeción a la obra, accesorios y piezas especiales.</t>
  </si>
  <si>
    <t>2001.04.06</t>
  </si>
  <si>
    <t>TUBERÍA PE-X, COLGADA, DIÁM. 16mm</t>
  </si>
  <si>
    <t>Suministro e instalación de tubería formada por tubo de polietileno reticulado (PE-Xa), serie 5, de 16 mm de diámetro exterior, PN=6 atm y 1,8 mm de espesor, suministrado en rollos. Instalación en superficie. Incluso material auxiliar para montaje y sujeción a la obra, accesorios y piezas especiales.</t>
  </si>
  <si>
    <t>2001.04.07</t>
  </si>
  <si>
    <t>TUBERÍA PE-X, COLGADA, DIÁM. 16mm CALORIFUGADA. RETORNO ACS</t>
  </si>
  <si>
    <t>Total 2001.04</t>
  </si>
  <si>
    <t>2001.05</t>
  </si>
  <si>
    <t>INSTALACIONES DE NÚCLEOS HÚMEDOS</t>
  </si>
  <si>
    <t>2001.05.01</t>
  </si>
  <si>
    <t>RED INTERIOR BAÑO PRINCIPAL</t>
  </si>
  <si>
    <t>INSTALACION DE CUARTO DE BAÑO
Cuarto de baño con dotación para: inodoro, lavabo y ducha/bañera realizada con tubo de polietileno reticulado (PE-X), para la red de agua fría y caliente que conecta la derivación particular o una de sus ramificaciones con cada uno de los aparatos sanitarios, con los diámetros necesarios para cada punto de servicio. Incluso llaves de volante de paso de cuarto húmedo para el corte del suministro de agua, de polietileno reticulado (PE-X), p/p de material auxiliar para montaje y sujeción a la obra, derivación particular, accesorios de derivaciones. Totalmente montada, conexionada y probada por la empresa instaladora mediante las correspondientes pruebas de servicio (incluidas en este precio), protegidas en los tramos colgados mediante coquillas elastoméricas de reacción al fuego M1 de espesor segun RITE para agua caliente. La red de agua fría dispondrá de tubo corrugado para evitar humedades por condensación en las tuberías. Se encintará con cinta roja el agua caliente sanitaria y con cinta azul el agua fría en tramos no empotrados y enfundadas con tubo de PVC tipo Artiglas en tramos empotrados, en color azul o rojo según sea agua fria o caliente en tramos empotrados. incluso dos llaves de corte tipo esfera con maneta, de 1" en cuartos húmedos (agua fría) y 3/4"(agua caliente), situadas encima de la puerta, enganches de aparatos y conexión a la griferia de cada aparato, p.p. de conexiones, uniones y piezas especiales.Totalmente instalada y funcionando. Según planos de detalle y cuantos trabajos, medios y materiales sean precisos a juicio de la Dirección Facultativa
Incluye: Replanteo del recorrido de las tuberías y de la situación de las llaves. Colocación y fijación de tuberías y llaves. Realización de pruebas de servicio.</t>
  </si>
  <si>
    <t>2001.05.02</t>
  </si>
  <si>
    <t>RED INTERIOR BAÑO SECUNDARIO</t>
  </si>
  <si>
    <t>2001.05.03</t>
  </si>
  <si>
    <t>RED INTERIOR COCINA</t>
  </si>
  <si>
    <t>INSTALACION DE COCINA
Instalación interior de fontanería para cocina con dotación para: fregadero, toma y llave de paso para lavavajillas y lavadora, realizada con tubo de polietileno reticulado (PE-X), para la red de agua fría y caliente que conecta la derivación particular o una de sus ramificaciones con cada uno de los aparatos sanitarios, con los diámetros necesarios para cada punto de servicio. Incluso llaves de volante de paso de cuarto húmedo para el corte del suministro de agua, de polietileno reticulado (PE-X), p/p de material auxiliar para montaje y sujeción a la obra, derivación particular, accesorios de derivaciones. Totalmente montada, conexionada y probada por la empresa instaladora mediante las correspondientes pruebas de servicio (incluidas en este precio), protegidas en los tramos colgados mediante coquillas elastoméricas de reacción al fuego M1 de espesor segun RITE para agua caliente. La red de agua fría dispondrá de tubo corrugado para evitar humedades por condensación en las tuberías. Se encintará con cinta roja el agua caliente sanitaria y con cinta azul el agua fría en tramos no empotrados y enfundadas con tubo de PVC tipo Artiglas en tramos empotrados, en color azul o rojo según sea agua fria o caliente en tramos empotrados. incluso dos llaves de corte tipo esfera con maneta, de 1" en cuartos húmedos (agua fría) y 3/4"(agua caliente), situadas encima de la puerta, enganches de aparatos y conexión a la griferia de cada aparato, p.p. de conexiones, uniones y piezas especiales.Totalmente instalada y funcionando. Según planos de detalle y cuantos trabajos, medios y materiales sean precisos a juicio de la Dirección Facultativa
Incluye: Replanteo del recorrido de las tuberías y de la situación de las llaves. Colocación y fijación de tuberías y llaves. Realización de pruebas de servicio.</t>
  </si>
  <si>
    <t>2001.05.04</t>
  </si>
  <si>
    <t>RED INTERIOR LAVADERO</t>
  </si>
  <si>
    <t>INSTALACION DE LAVADERO
Instalación interior de fontanería para lavadero con dotación para: lavadora y aerotermo ACS, realizada con tubo de polietileno reticulado (PE-X), para la red de agua fría y caliente que conecta la derivación particular o una de sus ramificaciones con cada uno de los aparatos sanitarios, con los diámetros necesarios para cada punto de servicio. Incluso llaves de volante de paso de cuarto húmedo para el corte del suministro de agua, de polietileno reticulado (PE-X), p/p de material auxiliar para montaje y sujeción a la obra, derivación particular, accesorios de derivaciones. Totalmente montada, conexionada y probada por la empresa instaladora mediante las correspondientes pruebas de servicio (incluidas en este precio), protegidas en los tramos colgados mediante coquillas elastoméricas de reacción al fuego M1 de espesor segun RITE para agua caliente. La red de agua fría dispondrá de tubo corrugado para evitar humedades por condensación en las tuberías. Se encintará con cinta roja el agua caliente sanitaria y con cinta azul el agua fría en tramos no empotrados y enfundadas con tubo de PVC tipo Artiglas en tramos empotrados, en color azul o rojo según sea agua fria o caliente en tramos empotrados. incluso dos llaves de corte tipo esfera con maneta, de 1" en cuartos húmedos (agua fría) y 3/4"(agua caliente), situadas encima de la puerta, enganches de aparatos y conexión a la griferia de cada aparato, p.p. de conexiones, uniones y piezas especiales.Totalmente instalada y funcionando. Según planos de detalle y cuantos trabajos, medios y materiales sean precisos a juicio de la Dirección Facultativa
Incluye: Replanteo del recorrido de las tuberías y de la situación de las llaves. Colocación y fijación de tuberías y llaves. Realización de pruebas de servicio.</t>
  </si>
  <si>
    <t>Total 2001.05</t>
  </si>
  <si>
    <t>2001.06</t>
  </si>
  <si>
    <t>GRIFERÍAS</t>
  </si>
  <si>
    <t>2001.06.01</t>
  </si>
  <si>
    <t>EQUIPO GRIFERÍA LAVABO PRIMERA CALIDAD</t>
  </si>
  <si>
    <t>Suministro e instalación de equipo de grifería para lavabo de primera calidad con caño aireador, válvula de desagüe, enlace, tapón, cadenilla y llaves de regulacion; construido según CTE e instrucciones del fabricante. Medida la cantidad ejecutada.</t>
  </si>
  <si>
    <t>2001.06.02</t>
  </si>
  <si>
    <t>LLAVE DE CORTE FREGADERO Ø16mm</t>
  </si>
  <si>
    <t>Suministro e instalación de llave de corte cromada a juego con grifería, colocada en canalizaciom de (16 mm) de diámetro, incluso pequeño material; construida según CTE DB HS-4, e instrucciones del fabricante. Medida la unidad instalada.</t>
  </si>
  <si>
    <t>2001.06.03</t>
  </si>
  <si>
    <t>EQUIPO GRIFERÍA DUCHA PRIMERA CALIDAD</t>
  </si>
  <si>
    <t>Suministro e instalación de equipo de grifería para ducha con crucetas cromadas,uniones, soporte de horquilla, maneral-telefono con flexible de 1,50 m y válvula de desagüe con rejilla; construido según CTE e instrucciones del fabricante. Medida la cantidad ejecutada.</t>
  </si>
  <si>
    <t>2001.06.04</t>
  </si>
  <si>
    <t>EQUIPO GRIFERÍA INODORO. PRIMERA CALIDAD</t>
  </si>
  <si>
    <t>Suministro e instalación de equipo de grifería temporizada para inodoro,  presión mínima 0,900 bar, tiempo aproximado 6 a 7 seg. caudal 1,5 l/seg.; instalado según CTE e instrucciones del fabricante. Medida la cantidad ejecutada.</t>
  </si>
  <si>
    <t>2001.06.05</t>
  </si>
  <si>
    <t>EQUIPO GRIFERÍA LAVAVAJILLAS</t>
  </si>
  <si>
    <t>Suministro e instalación de equipo de grifería para lavadora o lavavajillas de latón cromado de calidad media, formado por llave de paso con cruceta cromada; construido según CTE e instrucciones del fabricante. Medida la cantidad ejecutada. Inlcuso llaves de escuadra para agua fíra y agua caliente.</t>
  </si>
  <si>
    <t>2001.06.06</t>
  </si>
  <si>
    <t>EQUIPO GRIFERÍA LAVADORA</t>
  </si>
  <si>
    <t>Suministro e instalación de equipo de grifería para lavadora de latón cromado de calidad media, formado por llave de paso con cruceta cromada; construido según CTE e instrucciones del fabricante. Medida la cantidad ejecutada. Inlcuso llaves de escuadra para agua fíra y agua caliente.</t>
  </si>
  <si>
    <t>2001.06.07</t>
  </si>
  <si>
    <t>EQUIPO GRIFERÍA LIMPIEZA/BALDEO</t>
  </si>
  <si>
    <t>Suministro e instalaciión de equipo de grifería para limpieza y/o baldeo de latón croamado de calidad media, con crucetas cromadas, caño central y válvula de desagüe con tapón; construido según CTE e instrucciones del fabricante. Medida la cantidad ejecutada</t>
  </si>
  <si>
    <t>Total 2001.06</t>
  </si>
  <si>
    <t>Total 2001</t>
  </si>
  <si>
    <t>2002</t>
  </si>
  <si>
    <t>INSTALACIÓN DE SANEAMIENTO</t>
  </si>
  <si>
    <t>2002.01</t>
  </si>
  <si>
    <t>ACOMETIDAS A RED URBANA</t>
  </si>
  <si>
    <t>2002.01.02</t>
  </si>
  <si>
    <t>ACOMETIDA SANEAMIENTO Ø200 A RED GENERAL</t>
  </si>
  <si>
    <t>Acometida de saneamiento a la red general municipal, formada por: rotura del pavimento con compresor, excavacion de zanjas de saneamiento en terrenos de consistencia dura, rotura de pozo, recibido y colocacion de tuberia de gres vitrificado y pendiente no inferior al 2,5%, según especificaciones de compañía distribuidora, con junta de goma, tapado posterior de la acometida y reposición del pavimento con hormigón en masa HM-20/P/40/I, incluso  formación del pozo en el punto de acometida y con p.p. de medios auxiliares. Colocado en zanja, sobre una cama de arena de río de 10 cm debidamente compactada y nivelada.
INCLUSO: parte proporcional de uniones, accesorios y piezas especiales, (anclajes, codos, registros, tes, tapones de derivación, etc),  incluso medios auxiliares. Medida por unidad de conexión, totalmente instalada y en servicio según documentación técnica de proyecto.
Comprende todos los trabajos, materiales y medios auxiliares necesarios para dejar la unidad completa, totalmente instalada, probada y en perfecto estado de funcionamiento, segun Documentos de Proyecto, CTE, normativa de compañía distribuidora, indicaciones de la D.F. y normativa vigente.
Quedan incluidas todas las ayudas de albañilería, consistentes en:
- Replanteos y cortes.
- Descarga del material y distribución hasta el tajo
- Realización de regatas y agujeros
- Tapado de regatas y agujeros 
- Colocación, recibido y sellado de todo material
- Limpieza final y retirada de escombros
- Medido por Ud. completa terminada.
- SOLICITUD DE SERVICIOS AFECTADOS Y DESVIO DE INSTALACIONES QUE AFECTEN A LA RASANTE HIDRÁULICA DE LAS CANALIZACIONES A INSTALAR</t>
  </si>
  <si>
    <t>2002.01.03</t>
  </si>
  <si>
    <t>POZO PREFABRICADO</t>
  </si>
  <si>
    <t>Suministro y montaje de pozo de registro, de dimensiones según planos, de fábrica de ladrillo cerámico macizo de 1 pie de espesor recibido con mortero de cemento, industrial, M-5, enfoscado y bruñido por el interior con mortero de cemento, industrial, con aditivo hidrófugo, M-15 y elementos prefabricados de hormigón en masa, sobre solera de 25 cm de espesor de hormigón armado HA-30/B/20/XC4+XA2 ligeramente armada con malla electrosoldada, con cierre de tapa circular con bloqueo y marco de fundición clase D-400 según UNE-EN 124, instalado en calzadas de calles, incluyendo las peatonales, o zonas de aparcamiento para todo tipo de vehículos. Incluso todos los elementos con junta de goma,p.p. de pates de polipropileno, recibido de marco y tapa, medios auxiliares, la excavación del pozo y su relleno perimetral posterior, según condiciones de diseño de la empresa municipal de abastecimiento y saneamiento de aguas y normativa de aplicación: CTE. DB-HS 5. Medida la unidad totalmente ejecutada, comprobada y en funcionamiento.</t>
  </si>
  <si>
    <t>Total 2002.01</t>
  </si>
  <si>
    <t>2002.02</t>
  </si>
  <si>
    <t>REDES SANEAMIENTO ENTERRADO</t>
  </si>
  <si>
    <t>2002.02.01</t>
  </si>
  <si>
    <t>VALVULA ANTIRETORNO 200 mm</t>
  </si>
  <si>
    <t>Suministro y colocacion de valvula antirretorno de clapeta de PVC serie B de 200 mm, liso color gris con union por encolado; colgado mediante abrazaderas metalicas, en su caso, incluso p.p. de piezas especiales en desvios y medios auxiliares, totalmente instalado. Pruebas, ensayos y Control de Calidad conforme con plan de control descrito en el Proyecto de Ejecucion. Totalmente terminado, segun CTE/DBIHS 5.</t>
  </si>
  <si>
    <t>2002.02.02</t>
  </si>
  <si>
    <t>BOMBA ACHIQUE ASCENSOR</t>
  </si>
  <si>
    <t>Suministro e instalación de bomba de achique para los ascensores para un caudal de 2,1 m³/h y presión 7,9 m.c.a. con una potencia de 0.25  kW o similar.
Comprende todos los trabajos, conexiones, cableado eléctrico y de control materiales y medios auxiliares necesarios para dejar la unidad completa, totalmente instalada, probada y en perfecto estado de funcionamiento, según Documentos de Poryecto, indicaciones de la D.F y normativa vigente.</t>
  </si>
  <si>
    <t>2002.02.03</t>
  </si>
  <si>
    <t>POZO DE BOMBEO DE OBRA</t>
  </si>
  <si>
    <t>Pozo registrable de recogida y elevacion de aguas por bombeo, construido con fabrica de ladrillo macizo tosco de 1 pie, recibido con mortero de cemento, sobre solera de hormigon ligeramente armada con mallazo; enfoscado y bruñido por el interior, con mortero de cemento; con p.p. de pates, cerco y contracerco, con tapa de hormigon armado, terminada; i/ excavacion y relleno perimetral posterior, i/carga y  transporte a vertedero de tierras sobrantes, canon de vertido, con p.p. de medios auxiliares, tubería de ventilación para la arqueta y válvula de ventilación aireación. Totalmente terminado, segun CTE/DBIHS 5.
INCLUSO EXCAVACIÓN Y RELLENO</t>
  </si>
  <si>
    <t>2002.02.04</t>
  </si>
  <si>
    <t>ARQUETA SIFÓNICA</t>
  </si>
  <si>
    <t>Arqueta sifónica, de dimensiones y características según indicaciones de compañia, construida in situ  sobre losa de cimentación. Terminada, comprobada y funcionando; y con p.p. de medios auxiliares, i/ excavacion y relleno perimetral posterior, i/ carga y transporte a vertedero de tierras sobrantes, canon de vertido, y con p.p. de medios auxiliares. S/ CTEIDBIHS 5. Totalmente terminado.
INCLUSO EXCAVACIÓN Y RELLENO</t>
  </si>
  <si>
    <t>2002.02.05</t>
  </si>
  <si>
    <t>ARQUETA DE PASO ENTERRADA 60x60</t>
  </si>
  <si>
    <t>Suministro y montaje de arqueta sumidero registrable prefabricada de hormigón o PVC, de dimensiones según planos del proyecto, sobre solera de hormigón en masa HM-20/B/20/I de 20 cm de espesor, con sumidero de fundición de sistema de colector, apto para el tráfico rodado y cierre hermético al paso de los olores mefíticos
Terminada, y con p.p. de medios auxiliares, incluso la excavación y el relleno perimetral posterior, s/ CTE-HS-5, UNE-EN 998-1 y UNE-EN 998-2.
Comprende todos los trabajos, materiales y medios auxiliares necesarios para dejar la unidad completa, totalmente instalada, probada y en perfecto estado de funcionamiento, segun Documentos de Proyecto, indicaciones de la D.F. y normativa vigente.
Quedan incluidas todas las ayudas de albañilería, consistentes en:
- Replanteos y cortes.
- Descarga del material y distribución hasta el tajo
- Realización de regatas y agujeros
- Tapado de regatas y agujeros 
- Colocación, recibido y sellado de todo material
- Limpieza final y retirada de escombros
- Medido por Ud. completa terminada.</t>
  </si>
  <si>
    <t>2002.02.06</t>
  </si>
  <si>
    <t>ARQUETA DE PASO COLGADA 60x60</t>
  </si>
  <si>
    <t>Suministro y montaje de arqueta sumidero registrable prefabricada de hormigón o PVC, de dimensiones 60x60 mm, colgada, y cierre hermético al paso de los olores mefíticos
Terminada, y con p.p. de medios auxiliares, s/ CTE-HS-5, UNE-EN 998-1 y UNE-EN 998-2.
Comprende todos los trabajos, materiales y medios auxiliares necesarios para dejar la unidad completa, totalmente instalada, probada y en perfecto estado de funcionamiento, segun Documentos de Proyecto, indicaciones de la D.F. y normativa vigente.
Quedan incluidas todas las ayudas de albañilería, consistentes en:
- Replanteos y cortes.
- Descarga del material y distribución hasta el tajo
- Realización de regatas y agujeros
- Tapado de regatas y agujeros 
- Colocación, recibido y sellado de todo material
- Limpieza final y retirada de escombros
- Medido por Ud. completa terminada.</t>
  </si>
  <si>
    <t>2002.02.07</t>
  </si>
  <si>
    <t>COLECTOR ENTERRADO 110 mm DIAMETRO SN-4</t>
  </si>
  <si>
    <t>Tubo de PVC liso, para saneamiento enterrado sin presión, serie SN-4, rigidez anular nominal 4 kN/m², de 110 mm de diámetro exterior y 12,2 mm de espesor, según UNE-EN 1401-1, Líquido limpiador para pegado mediante adhesivo de tubos y accesorios de PVC, Adhesivo para tubos y accesorios de PVC, Arena de 0 a 5 mm de diámetro, limpia. Colocado en zanja, sobre una cama de arena de río de 10 cm debidamente compactada y nivelada, relleno lateralmente y superiormente hasta 10 cm por encima de la generatriz con la misma arena; compactando ésta hasta los riñones. Con p.p. de medios auxiliares, incluida la excavación y el tapado posterior de las zanjas; según Normativa de aplicación: CTE-DB-HS 5. Medida la longitud total ejecutada, comprobada y en funcionamiento.</t>
  </si>
  <si>
    <t>2002.02.08</t>
  </si>
  <si>
    <t>COLECTOR ENTERRADO 125 mm DIAMETRO SN-4</t>
  </si>
  <si>
    <t>Tubo de PVC liso, para saneamiento enterrado sin presión, serie SN-4, rigidez anular nominal 4 kN/m², de 125 mm de diámetro exterior y 12,2 mm de espesor, según UNE-EN 1401-1, Líquido limpiador para pegado mediante adhesivo de tubos y accesorios de PVC, Adhesivo para tubos y accesorios de PVC, Arena de 0 a 5 mm de diámetro, limpia. Colocado en zanja, sobre una cama de arena de río de 10 cm debidamente compactada y nivelada, relleno lateralmente y superiormente hasta 10 cm por encima de la generatriz con la misma arena; compactando ésta hasta los riñones. Con p.p. de medios auxiliares, incluida la excavación y el tapado posterior de las zanjas; según Normativa de aplicación: CTE-DB-HS 5. Medida la longitud total ejecutada, comprobada y en funcionamiento.</t>
  </si>
  <si>
    <t>2002.02.09</t>
  </si>
  <si>
    <t>COLECTOR ENTERRADO 160 mm DIAMETRO SN-4</t>
  </si>
  <si>
    <t>Tubo de PVC liso, para saneamiento enterrado sin presión, serie SN-4, rigidez anular nominal 4 kN/m², de 160 mm de diámetro exterior y 12,2 mm de espesor, según UNE-EN 1401-1, Líquido limpiador para pegado mediante adhesivo de tubos y accesorios de PVC, Adhesivo para tubos y accesorios de PVC, Arena de 0 a 5 mm de diámetro, limpia. Colocado en zanja, sobre una cama de arena de río de 10 cm debidamente compactada y nivelada, relleno lateralmente y superiormente hasta 10 cm por encima de la generatriz con la misma arena; compactando ésta hasta los riñones. Con p.p. de medios auxiliares, incluida la excavación y el tapado posterior de las zanjas; según Normativa de aplicación: CTE-DB-HS 5. Medida la longitud total ejecutada, comprobada y en funcionamiento.</t>
  </si>
  <si>
    <t>2002.02.10</t>
  </si>
  <si>
    <t>COLECTOR ENTERRADO 200 mm DIAMETRO SN-4</t>
  </si>
  <si>
    <t>Tubo de PVC liso, para saneamiento enterrado sin presión, serie SN-4, rigidez anular nominal 4 kN/m², de 200 mm de diámetro exterior y 12,2 mm de espesor, según UNE-EN 1401-1, Líquido limpiador para pegado mediante adhesivo de tubos y accesorios de PVC, Adhesivo para tubos y accesorios de PVC, Arena de 0 a 5 mm de diámetro, limpia. Colocado en zanja, sobre una cama de arena de río de 10 cm debidamente compactada y nivelada, relleno lateralmente y superiormente hasta 10 cm por encima de la generatriz con la misma arena; compactando ésta hasta los riñones. Con p.p. de medios auxiliares, incluida la excavación y el tapado posterior de las zanjas; según Normativa de aplicación: CTE-DB-HS 5. Medida la longitud total ejecutada, comprobada y en funcionamiento.</t>
  </si>
  <si>
    <t>2002.02.11</t>
  </si>
  <si>
    <t>ARQUETA SEPARADORA DE GRASAS</t>
  </si>
  <si>
    <t>Arqueta separadora de grasas y fangos, de dimensiones y características según indicaciones de compañia, construida in situ  sobre losa de cimentación. Incluye alimentación eléctrica y tubo de ventilación. Terminada, comprobada y funcionando; y con p.p. de medios auxiliares, i/ excavacion y relleno perimetral posterior, i/ carga y transporte a vertedero de tierras sobrantes, canon de vertido, y con p.p. de medios auxiliares. S/ CTEIDBIHS 5. Totalmente terminado.
INCLUSO EXCAVACIÓN Y RELLENO</t>
  </si>
  <si>
    <t>2002.02.12</t>
  </si>
  <si>
    <t>SUMIDERO LINEAL CON REJILLA</t>
  </si>
  <si>
    <t>Suministro e instalación de sumidero lineal superficial de PVC u hormigón polímero, con pendiente incorporada y rejilla nervada resistente al paso de vehículos en garaje y antitacon en zonas urbanización, colocada sobre cama de arena de río compactada, i/pp de medios auxiliares, piezas especiales y pequeño material de agarre, totalmente instalada, incluso pieza arenero previa a la salida, conexionada y funcionando según normativa vigente.
Quedan incluidas todas las ayudas de albañilería, consistentes en:
- Replanteos y cortes.
- Descarga del material y distribución hasta el tajo
- Realización de regatas y agujeros
- Tapado de regatas y agujeros 
- Colocación, recibido y sellado de todo material
- Limpieza final y retirada de escombros
- Medido por Ud. completa terminada.
de fundicion. Medida la longitud total ejecutada, comprobada y en funcionamiento.
Canaleta de drenaje tipo ULMA o similar, formada por piezas prefabricadas de hormigón</t>
  </si>
  <si>
    <t>2002.02.13</t>
  </si>
  <si>
    <t>TUBO DRENAJE DN110 mm</t>
  </si>
  <si>
    <t>Suminstro e instalación de tubería de drenaje de polietileno alta densidad, doble pared corrugada y de sección circular, de 110 mm de diámetro exterior, suministrada en rollos, colocada en zanja revestida con geotextil de 125 g/m2 que envuelve una capa de grava que abriga al tubo sobrepasando 10 cm de espesor desde la parte superior del mismo y cierre con doble solapa del paquete filtrante con el propio geotextil, incluida la excavación de la zanja y el relleno posterior de la misma el caso de existir excavación; según Normativa de aplicación: CTE-DB-HS 5. Medida la longitud total ejecutada, comprobada y en funcionamiento.</t>
  </si>
  <si>
    <t>2002.02.14</t>
  </si>
  <si>
    <t>ARQUETA SUMIDERO C/REJILLA APTO TRÁFICO 40x40 cm</t>
  </si>
  <si>
    <t>Suministro y montaje de arqueta sumidero registrable prefabricada de hormigón o PVC, de dimensiones según planos del proyecto, sobre solera de hormigón en masa HM-20/B/20/I de 20 cm de espesor, con sumidero de fundición de sistema de colector JIMTEN o similar, apto para el tráfico rodado y cierre hermético al paso de los olores mefíticos
Terminada, y con p.p. de medios auxiliares, incluso la excavación y el relleno perimetral posterior, s/ CTE-HS-5, UNE-EN 998-1 y UNE-EN 998-2.
Comprende todos los trabajos, materiales y medios auxiliares necesarios para dejar la unidad completa, totalmente instalada, probada y en perfecto estado de funcionamiento, segun Documentos de Proyecto, indicaciones de la D.F. y normativa vigente.
Quedan incluidas todas las ayudas de albañilería, consistentes en:
- Replanteos y cortes.
- Descarga del material y distribución hasta el tajo
- Realización de regatas y agujeros
- Tapado de regatas y agujeros 
- Colocación, recibido y sellado de todo material
- Limpieza final y retirada de escombros
- Medido por Ud. completa terminada.</t>
  </si>
  <si>
    <t>2002.02.15</t>
  </si>
  <si>
    <t>ARQUETA DE PASO ENTERRADA</t>
  </si>
  <si>
    <t>2002.02.17</t>
  </si>
  <si>
    <t>SUMIDERO SIFÓNICO CON REJILLA ACERO INOX 20x20 cm</t>
  </si>
  <si>
    <t>Suministro y montaje de sumidero sifonico con rejilla de acero inoxidable de dimensiones 20x20 cm; para recogida de aguas pluviales o de locales humedos, instalado y conexionado a la red general de desagüe, incluso con p.p. de pequeño material de agarre. Totalmente terminado, segun CTE/DBIHS 5.</t>
  </si>
  <si>
    <t>2002.02.18</t>
  </si>
  <si>
    <t>BOMBA SANEAMIENTO</t>
  </si>
  <si>
    <t>Suministro e instalación de bomba para la red de saneamiento de sótano para un caudal de 10,1 m³/h y presión 7,6 m.c.a. con una potencia de 0.75  kW o similar, instaladas en el fondo del pozo, incluye todos los accesorios:
-Kit y codos de descarga
-Reguladores de nivel
-Cuadro
Incluye ventilacion hasta cubierta en tuberia de pvc de 80, s/ CTEIHSI5. Marcado CE obligatorio segun Anexo ZA de la Norma Europea UNEIEN 1917:2008 y Complemento Nacional UNE 127917:2005
Comprende todos los trabajos, conexiones, cableado eléctrico y de control, materiales y medios auxiliares necesarios para dejar la unidad completa, totalmente instalada, probada y en perfecto estado de funcionamiento, según Documentos de Proyecto, indicaciones de la D.F y normativa vigente.</t>
  </si>
  <si>
    <t>1IS21.02.19</t>
  </si>
  <si>
    <t>ARQUETA SUMIDERO 40x40 cm</t>
  </si>
  <si>
    <t>Suministro y montaje de arqueta sumidero registrable prefabricada de hormigón o PVC, de dimensiones según planos del proyecto, sobre solera de hormigón en masa HM-20/B/20/I de 20 cm de espesor, con sumidero de fundición de sistema de colector JIMTEN o similar y cierre hermético al paso de los olores mefíticos
Terminada, y con p.p. de medios auxiliares, incluso la excavación y el relleno perimetral posterior, s/ CTE-HS-5, UNE-EN 998-1 y UNE-EN 998-2.
Comprende todos los trabajos, materiales y medios auxiliares necesarios para dejar la unidad completa, totalmente instalada, probada y en perfecto estado de funcionamiento, segun Documentos de Proyecto, indicaciones de la D.F. y normativa vigente.
Quedan incluidas todas las ayudas de albañilería, consistentes en:
- Replanteos y cortes.
- Descarga del material y distribución hasta el tajo
- Realización de regatas y agujeros
- Tapado de regatas y agujeros 
- Colocación, recibido y sellado de todo material
- Limpieza final y retirada de escombros
- Medido por Ud. completa terminada.</t>
  </si>
  <si>
    <t>Total 2002.02</t>
  </si>
  <si>
    <t>2002.03</t>
  </si>
  <si>
    <t>REDES SANEAMIENTO COLGADO</t>
  </si>
  <si>
    <t>2002.03.01</t>
  </si>
  <si>
    <t>COLECTOR COLGADO PVC, SERIE "B" D=110 MM</t>
  </si>
  <si>
    <t>Colector de saneamiento colgado de PVC liso color gris, serie "B", de diámetro 110 mm y con unión por encolado; colgado mediante abrazaderas isofonicas, incluso p.p. de piezas especiales en desvíos y medios auxiliares, totalmente instalado, s/ CTE-HS-5.</t>
  </si>
  <si>
    <t>2002.03.02</t>
  </si>
  <si>
    <t>COLECTOR COLGADO PVC, SERIE "B" D=125 MM</t>
  </si>
  <si>
    <t>Colector de saneamiento colgado de PVC liso color gris, serie "B", de diámetro 125 mm y con unión por encolado; colgado mediante abrazaderas isofonicas, incluso p.p. de piezas especiales en desvíos y medios auxiliares, totalmente instalado, s/ CTE-HS-5.</t>
  </si>
  <si>
    <t>2002.03.03</t>
  </si>
  <si>
    <t>COLECTOR COLGADO PVC, SERIE "B" D=160 MM</t>
  </si>
  <si>
    <t>Colector de saneamiento colgado de PVC liso color gris, serie "B", de diámetro 160 mm y con unión por encolado; colgado mediante abrazaderas isofonicas, incluso p.p. de piezas especiales en desvíos y medios auxiliares, totalmente instalado, s/ CTE-HS-5.</t>
  </si>
  <si>
    <t>2002.03.04</t>
  </si>
  <si>
    <t>2002.03.05</t>
  </si>
  <si>
    <t>COLECTOR COLGADO PVC, SERIE "B" D=90 MM</t>
  </si>
  <si>
    <t>Colector de saneamiento colgado de PVC liso color gris, serie "B", de diámetro 90 mm y con unión por encolado; colgado mediante abrazaderas isofonicas, incluso p.p. de piezas especiales en desvíos y medios auxiliares, totalmente instalado, s/ CTE-HS-5.</t>
  </si>
  <si>
    <t>Total 2002.03</t>
  </si>
  <si>
    <t>2002.04</t>
  </si>
  <si>
    <t>REDES PEQUEÑA EVACUACIÓN E INTERIORES DE VIVIENDAS</t>
  </si>
  <si>
    <t>2002.04.01</t>
  </si>
  <si>
    <t>BAÑO PRINCIPAL</t>
  </si>
  <si>
    <t>Instalación completa de saneamiento para baño principal compuesto por:
- 1 inodoro
- 1 lavabo
- 1 ducha
realizada con tuberías de evacuación PVC insonorizado para saneamiento, de diámetro nominal comprendido entre 32 mm y 110 mm según planos, con extremo abocardado para unir  por junta elástica, unión pegada y espesor según la norma UNE EN 1329. Incluso p.p. codos, tés, y demás accesorios.  Incluso desagüe de aire acondicionado, sifón individual o bote sifónico según documentación gráfica y con p.p. tubería de diámetro según planos hasta conexión con bajante más próxima de PVC de 90, 110 o 125 mm y manguetón para enlace al inodoro. Sin grifería, aparatos sanitarios ni ayudas de albañilería, y los desagües con tapones, totalmente acabada.
Totalmente instalada, comprobada y en funcionamiento, según los requerimientos del Código Técnico de la Edificación  CTE-DB HS 5.
Incluye:
- Cumplimiento de normativa vigente de obligado cumplimiento, de obligada observancia y especificaciones de proyecto visado y de la DF.
- Ayudas de albañilería. 
- Replanteos y cortes.
- Descarga del material y distribución hasta el tajo
- Colocación, recibido y sellado de todo material
- Limpieza y encolado de uniones. 
- Parte proporcional de medios auxiliares y costes indirectos.
- Totalmente terminado, completo, limpio y funcionando segun normativa vigente.
- Recogida de escombros y transporte a vertedero.
- Medido por ud. completa terminada.
 Incluso sifón individual o bote sifónico según documentación gráfica y con p.p. tubería de diámetro según planos hasta conexión con bajante más próxima de PVC de 90, 110 o 125 mm y manguetón para enlace al inodoro. Sin grifería, aparatos sanitarios ni ayudas de albañilería, y los desagües con tapones, totalmente acabada.
Incluso manta de lana de roca o sistema acustidan para la red colgada insonorizada que pase por salones y dormitorios.</t>
  </si>
  <si>
    <t>2002.04.02</t>
  </si>
  <si>
    <t>BAÑO SECUNDARIO</t>
  </si>
  <si>
    <t>Instalación completa de saneamiento para baño secundario compuesto por:
- 1 inodoro
- 1 lavabo
- 1 bañera
realizada con tuberías de evacuación PVC insonorizado para saneamiento, de diámetro nominal comprendido entre 32 mm y 110 mm según planos, con extremo abocardado para unir  por junta elástica, unión pegada y espesor según la norma UNE EN 1329. Incluso p.p. codos, tés, y demás accesorios. Incluso desagüe de aire acondicionado, sifón individual o bote sifónico según documentación gráfica y con p.p. tubería de diámetro según planos hasta conexión con bajante más próxima de PVC de 90, 110 o 125 mm y manguetón para enlace al inodoro. Sin grifería, aparatos sanitarios ni ayudas de albañilería, y los desagües con tapones, totalmente acabada.
Totalmente instalada, comprobada y en funcionamiento, según los requerimientos del Código Técnico de la Edificación  CTE-DB HS 5.
Incluye:
- Cumplimiento de normativa vigente de obligado cumplimiento, de obligada observancia y especificaciones de proyecto visado y de la DF.
- Ayudas de albañilería. 
- Replanteos y cortes.
- Descarga del material y distribución hasta el tajo
- Colocación, recibido y sellado de todo material
- Limpieza y encolado de uniones. 
- Parte proporcional de medios auxiliares y costes indirectos.
- Totalmente terminado, completo, limpio y funcionando segun normativa vigente.
- Recogida de escombros y transporte a vertedero.
- Medido por ud. completa terminada.
Incluso manta de lana de roca o sistema acustidan para la red colgada insonorizada que pase por salones y dormitorios.</t>
  </si>
  <si>
    <t>2002.04.04</t>
  </si>
  <si>
    <t>COCINA</t>
  </si>
  <si>
    <t>Instalación completa de saneamiento para evacuación de la Cocina, cuarto de lavado o galería compuesta por:
- 1 lavavajillas
- 1 lavadora
- 1 fregadero
realizada con tuberías de evacuación PVC insonorizado para saneamiento, de diámetro nominal comprendido entre 32 mm y 110 mm según planos, con extremo abocardado para unir  por junta elástica, unión pegada y espesor según la norma UNE EN 1401-1, i/p.p. codos, tés, y demás accesorios. Preparada para  sifón individual o bote sifónico según documentación gráfica, incluso con p.p. de bajante de PVC de 90, 110 o 125 mm y manguetón para enlace al inodoro, sin grifería, aparatos sanitarios ni ayudas de albañilería, y los desagües con tapones.
Totalmente instalada y probada según CTE DB-HS 5 y cualquier otra normativa vigente.
Incluye:
- Cumplimiento de normativa vigente de obligado cumplimiento, de obligada observancia y especificaciones de proyecto visado y de la DF.
- Ayudas de albañilería. 
- Replanteos y cortes.
- Descarga del material y distribución hasta el tajo
- Colocación, recibido y sellado de todo material
- Limpieza y encolado de uniones. 
- Parte proporcional de medios auxiliares y costes indirectos.
- Totalmente terminado, completo, limpio y funcionando segun normativa vigente.
- Recogida de escombros y transporte a vertedero.
- Medido por ud. completa terminada.
Incluso manta de lana de roca o sistema acustidan para la red colgada insonorizada que pase por salones y dormitorios.</t>
  </si>
  <si>
    <t>2002.04.05</t>
  </si>
  <si>
    <t>LAVADERO</t>
  </si>
  <si>
    <t>Instalación completa de saneamiento para evacuación de la Cocina, cuarto de lavado o galería compuesta por:
- 1 lavadora
- 1 secadora
realizada con tuberías de evacuación PVC insonorizado para saneamiento, de diámetro nominal comprendido entre 32 mm y 110 mm según planos, con extremo abocardado para unir  por junta elástica, unión pegada y espesor según la norma UNE EN 1401-1, i/p.p. codos, tés, y demás accesorios. Preparada para  sifón individual o bote sifónico según documentación gráfica, incluso con p.p. de bajante de PVC de 90, 110 o 125 mm y manguetón para enlace al inodoro, sin grifería, aparatos sanitarios ni ayudas de albañilería, y los desagües con tapones.
Totalmente instalada y probada según CTE DB-HS 5 y cualquier otra normativa vigente.
Incluye:
- Cumplimiento de normativa vigente de obligado cumplimiento, de obligada observancia y especificaciones de proyecto visado y de la DF.
- Ayudas de albañilería. 
- Replanteos y cortes.
- Descarga del material y distribución hasta el tajo
- Colocación, recibido y sellado de todo material
- Limpieza y encolado de uniones. 
- Parte proporcional de medios auxiliares y costes indirectos.
- Totalmente terminado, completo, limpio y funcionando segun normativa vigente.
- Recogida de escombros y transporte a vertedero.
- Medido por ud. completa terminada.
Incluso manta de lana de roca o sistema acustidan para la red colgada insonorizada que pase por salones y dormitorios.</t>
  </si>
  <si>
    <t>Total 2002.04</t>
  </si>
  <si>
    <t>2002.05</t>
  </si>
  <si>
    <t>BAJANTES Y CANALONES</t>
  </si>
  <si>
    <t>2002.05.01</t>
  </si>
  <si>
    <t>BAJANTE DE PVC REFORZADO INSONORIZADO, DIÁM. NOM. 110 mm</t>
  </si>
  <si>
    <t>BAJANTE DE PVC REFORZADO E INSONORIZADO DE 110 MM DE DIÁMETRO NOMINAL, INCLUSO SELLADO DE UNIONES, PASO DE FORJADOS, ABRAZADERAS Y P.P. DE PIEZAS ESPECIALES; PP DE AISLAMIENTO ACÚSTICO, CONSTRUIDO SEGÚN CTE/DB-HS-5. MEDIDA LA LONGITUD TERMINADA.</t>
  </si>
  <si>
    <t>2002.05.02</t>
  </si>
  <si>
    <t>VALVULA DE AIREACIÓN-VENTILACION</t>
  </si>
  <si>
    <t>VÁLVULA DE AIREACIÓN-VENTILACIÓN DE PVC-U, ABS Y ASA, DE 100 MM DE DIÁMETRO, DE 19 L/S DE CAUDAL MÁXIMO, PARA TUBERÍA DE VENTILACIÓN PRIMARIA O SECUNDARIA, CON JUNTA ELÁSTICA. MEDIDA LA UNIDAD INSTALADA.</t>
  </si>
  <si>
    <t>Total 2002.05</t>
  </si>
  <si>
    <t>Total 2002</t>
  </si>
  <si>
    <t>2003</t>
  </si>
  <si>
    <t>INSTALACIÓN DE ELECTRICIDAD</t>
  </si>
  <si>
    <t>2003.01</t>
  </si>
  <si>
    <t>INSTALACIÓN DE ENLACE</t>
  </si>
  <si>
    <t>2003.01.01</t>
  </si>
  <si>
    <t>CAJAS GENERALES DE PROTECCIÓN</t>
  </si>
  <si>
    <t>2003.01.01.01</t>
  </si>
  <si>
    <t>CAJA GENERAL PROTECCIÓN 250A.</t>
  </si>
  <si>
    <t>Suministro e instalación de caja general de protección 250 A, de Cahors o similar según normativa particular de la compañía suministradora,  incluido bases cortacircuitos y fusibles calibrados de 250 A para protección de la línea linea general de alimentación, situada en fachada o interior nicho mural. Formada por una envolvente con grado de inflamabilidad según norma UNE-EN 60.439, grado de protección IP43 - IK8 según UNE 20.324:2004 ERRATUM y UNE-EN 50.102 CORR 2002 respectivamente, precintable, homologada por la compañia suministradora. Totalmente instalado y conexionado; según REBT, ITC-BT-13.</t>
  </si>
  <si>
    <t>Total 2003.01.01</t>
  </si>
  <si>
    <t>2003.01.02</t>
  </si>
  <si>
    <t>LÍNEAS GENERALES DE ALIMENTACIÓN</t>
  </si>
  <si>
    <t>2003.01.02.01</t>
  </si>
  <si>
    <t>LÍNEA GRAL. ALIMENTACIÓN 4x240 mm2 Al</t>
  </si>
  <si>
    <t>Suministro e instalación de línea general de alimentación (LGA) en canalización entubada formada por conductor de Al 4x240 mm² con aislamiento 0,6/1 kV libre de halógenos. Instalación incluyendo conexionado y tubo de protección.</t>
  </si>
  <si>
    <t>Total 2003.01.02</t>
  </si>
  <si>
    <t>2003.01.03</t>
  </si>
  <si>
    <t>CENTRALIZACIÓN DE CONTADORES</t>
  </si>
  <si>
    <t>2003.01.03.01</t>
  </si>
  <si>
    <t>CENTRALIZACION DE CONTADORES (CC1.1)</t>
  </si>
  <si>
    <t>Suministro e instalación de centralización prefabricada de contadores modulares homologados por UNESA e instalados según normas de la compañía suministradora. Incluso interruptor general de maniobra de corte de aire de intensidad según documentación del proyecto. Módulos de distribución de embarrado y de salida y protección mediante fusibles según cálculos, incluso módulos precintables, cableado, bases y fusibles de seguridad, interruptor de corte en carga, embarrado, caja de conexión con línea de tierra, borneros, embarrados, rótulos indicativos, p.p de conexionado de líneas repartidoras, totalmente preparado para la colocación de los contadores por parte de la compañía suministradora, incluso p.p de medios auxiliares necesarios. Consta de 2 armarios con los contadores a instalar:
19 contadores monofásicos
La centralización estará preparada para contadores con doble borna para recarga de VE según esquema 2 de la ITC BT-52.
Totalmente probado, montado y funcionando, pruebas y tramitación administrativa, instalada, comprobada y puesta en marcha, todo ello conforme normas de la Compañía Suministradora, indicaciones de Dirección Facultativa, documentación técnica de proyecto, R.E.B.T., y demás normativa vigente.
Incluye protección contra sobretensiones Tipo 1.
Medición por ud instalada según documentación técnica y planos.</t>
  </si>
  <si>
    <t>2003.01.03.02</t>
  </si>
  <si>
    <t>CENTRALIZACION DE CONTADORES (CC1.2)</t>
  </si>
  <si>
    <t>Suministro e instalación de centralización prefabricada de contadores modulares homologados por UNESA e instalados según normas de la compañía suministradora. Incluso interruptor general de maniobra de corte de aire de intensidad según documentación del proyecto. Módulos de distribución de embarrado y de salida y protección mediante fusibles según cálculos, incluso módulos precintables, cableado, bases y fusibles de seguridad, interruptor de corte en carga, embarrado, caja de conexión con línea de tierra, borneros, embarrados, rótulos indicativos, p.p de conexionado de líneas repartidoras, totalmente preparado para la colocación de los contadores por parte de la compañía suministradora, incluso p.p de medios auxiliares necesarios. Consta de 2 armarios con los contadores a instalar:
16 contadores monofásicos
La centralización estará preparada para contadores con doble borna para recarga de VE según esquema 2 de la ITC BT-52.
Totalmente probado, montado y funcionando, pruebas y tramitación administrativa, instalada, comprobada y puesta en marcha, todo ello conforme normas de la Compañía Suministradora, indicaciones de Dirección Facultativa, documentación técnica de proyecto, R.E.B.T., y demás normativa vigente.
Incluye protección contra sobretensiones Tipo 1.
Medición por ud instalada según documentación técnica y planos.</t>
  </si>
  <si>
    <t>Total 2003.01.03</t>
  </si>
  <si>
    <t>2003.01.04</t>
  </si>
  <si>
    <t>DERIVACIONES INDIVIDUALES</t>
  </si>
  <si>
    <t>2003.01.04.01</t>
  </si>
  <si>
    <t>DERIVACIÓN INDIVIDUAL 2x25+TTx16 mm2 Cu</t>
  </si>
  <si>
    <t>Suministro e instalación de derivación individual 2x25+TTx16 mm2 (línea que enlaza el contador o contadores de cada abonado con su dispositivo privado de mando y protección), bajo tubo de PVC rígido M 63/gp5, conductores de cobre de 50 mm2 y aislamiento tipo RZ1-K 0,6/1 kV libre de halógenos, en sistema monofásico, más conductor de protección y conductor de conmutación para doble tarifa de Cu 1,5 mm2 y color rojo. Instalada en canaladura a lo largo del hueco de escalera, incluyendo elementos de fijación y conexionado.</t>
  </si>
  <si>
    <t>2003.01.04.02</t>
  </si>
  <si>
    <t>DERIVACIÓN INDIVIDUAL 2x35+TTx16 mm2 Cu</t>
  </si>
  <si>
    <t>Suministro e instalación de derivación individual 2x35+TTx16 mm2 (línea que enlaza el contador o contadores de cada abonado con su dispositivo privado de mando y protección), bajo tubo de PVC rígido M 63/gp5, conductores de cobre de 50 mm2 y aislamiento tipo RZ1-K 0,6/1 kV libre de halógenos, en sistema monofásico, más conductor de protección y conductor de conmutación para doble tarifa de Cu 1,5 mm2 y color rojo. Instalada en canaladura a lo largo del hueco de escalera, incluyendo elementos de fijación y conexionado.</t>
  </si>
  <si>
    <t>Total 2003.01.04</t>
  </si>
  <si>
    <t>2003.01.05</t>
  </si>
  <si>
    <t>SUMINISTRO COMPLEMENTARIO</t>
  </si>
  <si>
    <t>2003.01.05.01</t>
  </si>
  <si>
    <t>LINEA SOCORRO</t>
  </si>
  <si>
    <t>Suministro e instalación de línea general de alimentación desde contador en CC1 Urbanización hasta embarrado de cuadro de garaje en sótano del Bloque 1, formada por conductor de cobre 0,6/1 KV, con aislamiento de Polietileno reticulado RZ1-K (AS), para tensión de 1000V, clase de reacción al fuego mínima Cca-s1b,d1,a1 y libre de halógenos conforme a CPR EN 50575,  incluyendo p.p. de cajas de registro, regletas de conexion, fijaciones, y demás accesorios necesarios s/memoria y planos, de sección 4x16+1x16mm² Cu.  Instalación incluyendo conexionado, arquetas, cajeado RF y tubo de protección. Instalada superficialmente en bandeja metálica perforada sujeta al techo del aparcamiento, según trazado de instalación en plano. Totalmente probado, montado y funcionando, pruebas y tramitación administrativa, instalada, comprobada y puesta en marcha, i/p.p. medios auxiliares necesarios, todo ello conforme normas de la Compañía Suministradora, indicaciones de Dirección Facultativa, documentación técnica de proyecto, R.E.B.T., y demás normativa vigente. 
Instalación incluyendo conexionado, arquetas, cajeado RF y tubo de protección. Medición de longitud teórica según documentación técnica y planos.</t>
  </si>
  <si>
    <t>Total 2003.01.05</t>
  </si>
  <si>
    <t>Total 2003.01</t>
  </si>
  <si>
    <t>2003.02</t>
  </si>
  <si>
    <t>ZONAS COMUNES</t>
  </si>
  <si>
    <t>2003.02.01</t>
  </si>
  <si>
    <t>CIRCUITOS FUERZA</t>
  </si>
  <si>
    <t>03.02.01.01</t>
  </si>
  <si>
    <t>CIRT. 2x1,5+TTx1,5 mm² RZ1-K(AS) 0,6/1 kV BAJO TUBO Ø20</t>
  </si>
  <si>
    <t>Suministro e instalación de circuito eléctrico monofásico realizado con conductores unipolares de cobre con aislamiento RZ1-K(AS) 0,6/1 kV de sección 2,5 mm² (2x1,5+TTx1,5 mm²) RZ1-K (AS). La fase, neutro y conductor de protección debidamente identificados (marrón, azul claro y bicolor amarillo-verde, respectivamente). En ejecución montaje superficial tubo rígido, montaje bajo tubo de XLPE de 20 mm de diámetro.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</si>
  <si>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03.02.01.02</t>
  </si>
  <si>
    <t>CIRT. 2x2,5+TTx2,5 mm² RZ1-K(AS) 0,6/1 kV BAJO TUBO Ø20</t>
  </si>
  <si>
    <t>Suministro e instalación de circuito eléctrico monofásico realizado con conductores unipolares de cobre con aislamiento RZ1-K(AS) 0,6/1 kV de sección 2,5 mm² (2x2,5+TTx2,5 mm²) RZ1-K (AS). La fase, neutro y conductor de protección debidamente identificados (marrón, azul claro y bicolor amarillo-verde, respectivamente). En ejecución montaje superficial tubo rígido, montaje bajo tubo de XLPE de 20 mm de diámetro.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</si>
  <si>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03.02.01.03</t>
  </si>
  <si>
    <t>CIRT. 2x2,5+TTx2,5 mm² RZ1-K(AS+) 0,6/1 kV BAJO TUBO Ø20</t>
  </si>
  <si>
    <t>Suministro e instalación de circuito eléctrico monofásico realizado con conductores unipolares de cobre con aislamiento RZ1-K(AS) 0,6/1 kV de sección 2,5 mm² (2x2,5+TTx2,5 mm²) RZ1-K (AS+). La fase, neutro y conductor de protección debidamente identificados (marrón, azul claro y bicolor amarillo-verde, respectivamente). En ejecución montaje superficial tubo rígido, montaje bajo tubo de XLPE de 20 mm de diámetro.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</si>
  <si>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03.02.01.04</t>
  </si>
  <si>
    <t>CIRT. 2x4+TTx4 mm² RZ1-K(AS) 0,6/1 kV BAJO TUBO Ø20</t>
  </si>
  <si>
    <t>Suministro e instalación de circuito eléctrico monofásico realizado con conductores unipolares de cobre con aislamiento RZ1-K(AS) 0,6/1 kV de sección 4 mm² (2x4+TTx4 mm²) RZ1-K (AS). La fase, neutro y conductor de protección debidamente identificados (marrón, azul claro y bicolor amarillo-verde, respectivamente). En ejecución montaje superficial tubo rígido, montaje bajo tubo de XLPE de 20 mm de diámetro.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</si>
  <si>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03.02.01.05</t>
  </si>
  <si>
    <t>CIRT. 2x6+TTx6 mm² RZ1-K(AS) 0,6/1 kV BAJO TUBO Ø20</t>
  </si>
  <si>
    <t>Suministro e instalación de circuito eléctrico monofásico realizado con conductores unipolares de cobre con aislamiento RZ1-K(AS) 0,6/1 kV de sección 6 mm² (2x6+TTx6 mm²) RZ1-K (AS). La fase, neutro y conductor de protección debidamente identificados (marrón, azul claro y bicolor amarillo-verde, respectivamente). En ejecución montaje superficial tubo rígido, montaje bajo tubo de XLPE de 20 mm de diámetro.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</si>
  <si>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03.02.01.06</t>
  </si>
  <si>
    <t>CIRT. 4x1.5+TTx1.5 mm² RZ1-K(AS+) 0,6/1 kV BAJO TUBO Ø20</t>
  </si>
  <si>
    <t>Suministro e instalación de circuito eléctrico monofásico realizado con conductores unipolares de cobre con aislamiento RZ1-K(AS) 0,6/1 kV de sección 1,5 mm² (4x1,5+TTx1,5 mm²) RZ1-K (AS+). La fase, neutro y conductor de protección debidamente identificados (marrón, azul claro y bicolor amarillo-verde, respectivamente). En ejecución montaje superficial tubo rígido, montaje bajo tubo de XLPE de 20 mm de diámetro.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</si>
  <si>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03.02.01.07</t>
  </si>
  <si>
    <t>CIRT. 4x2.5+TTx2.5 mm² RZ1-K(AS) 0,6/1 kV BAJO TUBO Ø20</t>
  </si>
  <si>
    <t>Suministro e instalación de circuito eléctrico monofásico realizado con conductores unipolares de cobre con aislamiento RZ1-K(AS) 0,6/1 kV de sección 2,5 mm² (2x6+TTx6 mm²) RZ1-K (AS). La fase, neutro y conductor de protección debidamente identificados (marrón, azul claro y bicolor amarillo-verde, respectivamente). En ejecución montaje superficial tubo rígido, montaje bajo tubo de XLPE de 20 mm de diámetro.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</si>
  <si>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03.02.01.08</t>
  </si>
  <si>
    <t>CIRT. 4x2.5+TTx2.5 mm² RZ1-K(AS+) 0,6/1 kV BAJO TUBO Ø20</t>
  </si>
  <si>
    <t>Suministro e instalación de circuito eléctrico monofásico realizado con conductores unipolares de cobre con aislamiento RZ1-K(AS) 0,6/1 kV de sección 2,5 mm² (4x2,5+TTx2,5 mm²) RZ1-K (AS+). La fase, neutro y conductor de protección debidamente identificados (marrón, azul claro y bicolor amarillo-verde, respectivamente). En ejecución montaje superficial tubo rígido, montaje bajo tubo de XLPE de 20 mm de diámetro.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</si>
  <si>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03.02.01.09</t>
  </si>
  <si>
    <t>CIRT. 4x4+TTx4 mm² RZ1-K(AS+) 0,6/1 kV BAJO TUBO Ø20</t>
  </si>
  <si>
    <t>Suministro e instalación de circuito eléctrico monofásico realizado con conductores unipolares de cobre con aislamiento RZ1-K(AS) 0,6/1 kV de sección 4 mm² (4x4+TTx4 mm²) RZ1-K (AS+). La fase, neutro y conductor de protección debidamente identificados (marrón, azul claro y bicolor amarillo-verde, respectivamente). En ejecución montaje superficial tubo rígido, montaje bajo tubo de XLPE de 20 mm de diámetro.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</si>
  <si>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03.02.01.10</t>
  </si>
  <si>
    <t>CIRT. 4x6+TTx6 mm² RZ1-K(AS) 0,6/1 kV BAJO TUBO Ø20</t>
  </si>
  <si>
    <t>Suministro e instalación de circuito eléctrico monofásico realizado con conductores unipolares de cobre con aislamiento RZ1-K(AS) 0,6/1 kV de sección 2,5 mm² (4x6+TTx6 mm²) RZ1-K (AS). La fase, neutro y conductor de protección debidamente identificados (marrón, azul claro y bicolor amarillo-verde, respectivamente). En ejecución montaje superficial tubo rígido, montaje bajo tubo de XLPE de 20 mm de diámetro.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</si>
  <si>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03.02.01.11</t>
  </si>
  <si>
    <t>CIRT. 4x10+TTx10 mm² RZ1-K(AS) 0,6/1 kV BAJO TUBO Ø20</t>
  </si>
  <si>
    <t>Suministro e instalación de circuito eléctrico monofásico realizado con conductores unipolares de cobre con aislamiento RZ1-K(AS) 0,6/1 kV de sección 10 mm² (4x10+TTx10 mm²) RZ1-K (AS). La fase, neutro y conductor de protección debidamente identificados (marrón, azul claro y bicolor amarillo-verde, respectivamente). En ejecución montaje superficial tubo rígido, montaje bajo tubo de XLPE de 5
0 mm de diámetro.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</si>
  <si>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03.02.01.12</t>
  </si>
  <si>
    <t>CIRT. 4x25+TTx25 mm² RZ1-K(AS) 0,6/1 kV BAJO TUBO Ø50</t>
  </si>
  <si>
    <t>Suministro e instalación de circuito eléctrico monofásico realizado con conductores unipolares de cobre con aislamiento RZ1-K(AS) 0,6/1 kV de sección 25 mm² (4x25+TTx25 mm²) RZ1-K (AS). La fase, neutro y conductor de protección debidamente identificados (marrón, azul claro y bicolor amarillo-verde, respectivamente). En ejecución montaje superficial tubo rígido, montaje bajo tubo de XLPE. Incluso transporte, montaje, conexionado,  tubo, parte proporcional de accesorios, cajas de registro y derivación, regletas de conexión, tapones, separadores, manguitos, curvas, codos, tes, soportes, pequeño material auxiliar, ayudas de albañilería, pruebas y puesta en funcionamiento. Todo ello según normativa vigente. Medida la longitud total ejecutada, comprobada y en funcionamiento; según REBT.</t>
  </si>
  <si>
    <t>Total 2003.02.01</t>
  </si>
  <si>
    <t>2003.02.02</t>
  </si>
  <si>
    <t>CUADROS ELÉCTRICOS</t>
  </si>
  <si>
    <t>03.02.02.01</t>
  </si>
  <si>
    <t>CUADRO PRINCIPAL GARAJE</t>
  </si>
  <si>
    <t>Cuadro principal de garaje CP-Garaje, formado por caja, de doble aislamiento de empotrar, IDE AE144PO o similar, perfil omega, embarrado de protección, minuteros para temporizado del alumbrado y protector contra sobretensiones transitorias y permanentes, según esquema unifilar. Instalado, incluyendo cableado y conexionado con un 30% libre.</t>
  </si>
  <si>
    <t>03.02.02.02</t>
  </si>
  <si>
    <t>CUADRO PROTEC.SERV.COMUNES PORTAL</t>
  </si>
  <si>
    <t>Cuadro protección servicios comunes PORTAL, formado por caja IDE AE72PO o similar, de doble aislamiento de empotrar, perfil omega, embarrado de protección, limitador de sobretensiones, interruptores automáticos, diferenciales y PIAS ABB. Instalado, incluyendo cableado y conexionado, según esquema unifilar.</t>
  </si>
  <si>
    <t>03.02.02.03</t>
  </si>
  <si>
    <t>CUADRO PROTECION SANEAMIENTO</t>
  </si>
  <si>
    <t>Cuadro protección saneamiento previo a su cuadro de mando, formado por caja ABB, de doble aislamiento de empotrar, perfil omega, embarrado de protección, limitador de sobretensiones, interruptores automáticos, diferenciales y PIAS ABB. Instalado, incluyendo cableado y conexionado, según esquema unifilar.</t>
  </si>
  <si>
    <t>03.02.02.04</t>
  </si>
  <si>
    <t>CUADRO PROTECCION PCI</t>
  </si>
  <si>
    <t>Cuadro protección PCI previo a su cuadro de mando, formado por caja ABB, de doble aislamiento de empotrar, perfil omega, embarrado de protección, limitador de sobretensiones, interruptores automáticos, diferenciales y PIAS ABB. Instalado, incluyendo cableado y conexionado, según esquema unifilar.</t>
  </si>
  <si>
    <t>03.02.02.05</t>
  </si>
  <si>
    <t>CUADRO RITI</t>
  </si>
  <si>
    <t>Cuadro protección RITI, formado por caja IDE AE92PO o similar, de doble aislamiento de empotrar, perfil omega, embarrado de protección, limitador de sobretensiones, interruptores automáticos, diferenciales y PIAS ABB, con reserva de espacio para todos los operadores. Instalado, incluyendo cableado y conexionado.</t>
  </si>
  <si>
    <t>03.02.02.06</t>
  </si>
  <si>
    <t>CUADRO RITS</t>
  </si>
  <si>
    <t>Cuadro protección RITS, formado por caja IDE AE92PO o similar, de doble aislamiento de empotrar, perfil omega, embarrado de protección, limitador de sobretensiones, interruptores automáticos, diferenciales y PIAS ABB, con reserva de espacio para todos los operadores. Instalado, incluyendo cableado y conexionado.</t>
  </si>
  <si>
    <t>03.02.02.12</t>
  </si>
  <si>
    <t>CUADRO PROTECION AFCH</t>
  </si>
  <si>
    <t>Cuadro protección AFCH previo a su cuadro de mando, formado por caja ABB, de doble aislamiento de empotrar, perfil omega, embarrado de protección, limitador de sobretensiones, interruptores automáticos, diferenciales y PIAS ABB. Instalado, incluyendo cableado y conexionado, según esquema unifilar.</t>
  </si>
  <si>
    <t>Total 2003.02.02</t>
  </si>
  <si>
    <t>2003.02.03</t>
  </si>
  <si>
    <t>ILUMINACIÓN</t>
  </si>
  <si>
    <t>03.02.03.01</t>
  </si>
  <si>
    <t>DOWNLIGHT LEDINAIRE D150mm 12W 1200 lm 3000 K</t>
  </si>
  <si>
    <t>Suministro e instalación de downlight redondo LEDINAIRE D150 mm 12W 1200 lm 3000K, marca PHILIPS o similar. Incluido replanteo, pequeño material, cableado hasta la caja de derivación y conexionado, aislado con tubo de PVC rígido de 16 mm de diámetro y 1 mm de pared. así como medios auxiliares, material complementario y parte proporcional de albañilería. instalada y funcionando. medida la unidad instalada, probada, conexionada y funcionando en todas sus funcionalidades.</t>
  </si>
  <si>
    <t>03.02.03.02</t>
  </si>
  <si>
    <t>APLIQUE PHILIPS COLERINE WL140V D390 mm 22W 2200 lm 400K</t>
  </si>
  <si>
    <t>Suministro e instalación de aplique marca PHILIPS CORELINE WL140V D390 mm 22W 200 lm 4000k o similar. Incluido replanteo, pequeño material, cableado hasta la caja de derivación y conexionado, aislado con tubo de PVC rígido de 16 mm de diámetro y 1 mm de pared. así como medios auxiliares, material complementario y parte proporcional de albañilería. instalada y funcionando. medida la unidad instalada, probada, conexionada y funcionando en todas sus funcionalidades.</t>
  </si>
  <si>
    <t>03.02.03.03</t>
  </si>
  <si>
    <t>LUMINARIA DE EMERGENCIA HYDRA LD N3</t>
  </si>
  <si>
    <t>Suministro e instalación de aparato autónomo de alumbrado de emergencia modelo HYDRA LD N3 160 lm marca Hydra o similar, con un grado de protección de IP42, flujo luminoso s/ Proyecto, incluso lámpara y caja según necesidades. Autonomía de una hora con batería Ni.Cd. según norma UNE-EN 60598-2-22, UNE-EN 62031 y UNE-EN 62384. Instalado, incluyendo replanteo, accesorios de anclaje, AUTOTEST y conexionado. Totalmente instalada y probada.</t>
  </si>
  <si>
    <t>03.02.03.04</t>
  </si>
  <si>
    <t>PANTALLA ESTANCA G2 WT 120C 42.9 W 4000 K 6200 lm</t>
  </si>
  <si>
    <t>Suministro e instalación de pantalla estanca G2 WT 120C 42.9W 4000K 6200 lm o similar. Incluido replanteo, pequeño material, cableado hasta la caja de derivación y conexionado, aislado con tubo de PVC rígido de 16 mm de diámetro y 1 mm de pared. así como medios auxiliares, material complementario y parte proporcional de albañilería. instalada y funcionando. medida la unidad instalada, probada, conexionada y funcionando en todas sus funcionalidades.</t>
  </si>
  <si>
    <t>03.02.03.05</t>
  </si>
  <si>
    <t>LUMINARIA DE EMERGENCIA HYDRA LD N6+KES HYDRA</t>
  </si>
  <si>
    <t>Suministro e instalación de aparato autónomo de alumbrado de emergencia modelo HYDRA LD N6+KES HYDRA 250 lm marca Hydra o similar, con un grado de protección de IP42, flujo luminoso s/ Proyecto, incluso lámpara y caja según necesidades. Autonomía de una hora con batería Ni.Cd. según norma UNE-EN 60598-2-22, UNE-EN 62031 y UNE-EN 62384. Instalado, incluyendo replanteo, accesorios de anclaje, AUTOTEST y conexionado. Totalmente instalada y probada.</t>
  </si>
  <si>
    <t>Total 2003.02.03</t>
  </si>
  <si>
    <t>2003.02.04</t>
  </si>
  <si>
    <t>PUNTOS DE LUZ Y MECANISMOS</t>
  </si>
  <si>
    <t>03.02.04.01</t>
  </si>
  <si>
    <t>DETECTOR DE PRESENCIA SUPERF/EMPOT 360º IP44</t>
  </si>
  <si>
    <t>Suministro e instalación de detector de presencia de superficie/empotrado IP44 360º. Cobertura transversal de diámetro 10m, y frontal de 6m. Color a elegir DF; y suministro e instalación de p.p. de circuito eléctrico monofásico realizado con tres conductores unipolares de cobre con aislamiento H07V/07Z1-K 750V, según corresponda, de sección 1,5 mm2 (1x1,5+1x1,5+TT1,5 mm2) según instalación diseñada en planos. La fase, neutro y conductor de protección debidamente identificados (marrón, azul claro y bicolor amarillo-verde, respectivamente). En ejecución empotrada/superficie bajo tubo de PVC corrugado/rígido (no propagador de la llama) de 16 mm de diámetro según UNE-EN 50.086, UNE-EN 61.386 y UNE-EN 60.423. Incluso transporte, montaje, conexionado, parte proporcional de accesorios, cajas de registro y derivación, regletas de conexión, tapones, separadores, manguitos, soportes, pequeño material auxiliar, ayudas de albañilería, pruebas y puesta en funcionamiento. Medida la unidad totalmente ejecutada, comprobada y en funcionamiento; según REBT.</t>
  </si>
  <si>
    <t>03.02.04.02</t>
  </si>
  <si>
    <t>B. ENCHUFE  16 A (ESTANCO)</t>
  </si>
  <si>
    <t>Suministro e instalación de base de enchufe de superficie, con toma de tierra lateral, sistema schuko 10-16 A, incluyendo caja estanca y  base de enchufe. Con grado de proteccion IP55. Color blanco; y suministro e instalación de p.p. de circuito eléctrico monofásico desde cuadro,  realizado con tres conductores unipolares de cobre con aislamiento H07V/07Z1-K 750V, según corresponda, de sección 2,5 mm2 (1x2,5+1x2,5+TT2,5 mm2) según instalación diseñada en planos. La fase, neutro y conductor de protección debidamente identificados (marrón, azul claro y bicolor amarillo-verde, respectivamente). En ejecución superficial, montaje bajo tubo rígido de PVC (no propagador de la llama) blindado, de 20 mm de diámetro según UNE-EN 50.086, UNE-EN 61.386 y UNE-EN 60.423. Incluso transporte, montaje, conexionado, parte proporcional de accesorios, cajas de registro y derivación, regletas de conexión, tapones, separadores, manguitos, curvas, codos, tes, soportes, pequeño material auxiliar, ayudas de albañilería, pruebas y puesta en funcionamiento. Medida la unidad totalmente ejecutada, comprobada y en funcionamiento; según REBT.</t>
  </si>
  <si>
    <t>03.02.04.03</t>
  </si>
  <si>
    <t>B. ENCHUFE 16 A EMPOTRADO</t>
  </si>
  <si>
    <t>Suministro e instalación base de enchufe empotrada, con toma de tierra lateral, sistema schuko 10-16 A, incluyendo caja de mecanismo universal con tornillos, base de enchufe, soporte, pieza intermedia, placa y marco embellecedor. Color blanco; y suministro e instalación de p.p. de circuito eléctrico monofásico desde cuadro realizado con tres conductores unipolares de cobre con aislamiento H07V/07Z1-K 750V, según corresponda, de sección 2,5 mm2 (1x2,5+1x2,5+TT2,5 mm2) según instalación diseñada en planos. La fase, neutro y conductor de protección debidamente identificados (marrón, azul claro y bicolor amarillo-verde, respectivamente). En ejecución empotrada, montaje bajo tubo de PVC corrugado (no propagador de la llama) reforzado, de 20 mm de diámetro según UNE-EN 50.086, UNE-EN 61.386 y UNE-EN 60.423. Incluso transporte, montaje, conexionado, parte proporcional de accesorios, cajas de registro y derivación, regletas de conexión, tapones, separadores, manguitos, soportes, pequeño material auxiliar, ayudas de albañilería, pruebas y puesta en funcionamiento. Medida la unidad totalmente ejecutada, comprobada y en funcionamiento; según REBT.</t>
  </si>
  <si>
    <t>03.02.04.04</t>
  </si>
  <si>
    <t>INTERRUPTOR SENCILLO</t>
  </si>
  <si>
    <t>Suministro e instalación de interruptor sencillo, incluyendo caja de mecanismo universal con tornillos, tecla con mecanismo, soporte, pieza intermedia, placa y marco embellecedor. Color blanco; incluso suministro e instalación de circuito eléctrico monofásico desde caja de derivación de la propia estancia realizado con tres conductores unipolares de cobre con aislamiento H07V/07Z1-K 750V, según corresponda, de sección 1,5 mm2 (1x1,5+1x1,5+TT1,5 mm2) según instalación diseñada en planos. La fase, neutro y conductor de protección debidamente identificados (marrón, azul claro y bicolor amarillo-verde, respectivamente). En ejecución empotrada, montaje bajo tubo de PVC corrugado (no propagador de la llama) reforzado de 16 mm de diámetro según UNE-EN 50.086, UNE-EN 61.386 y UNE-EN 60.423. Incluso transporte, montaje, conexionado, parte proporcional de accesorios, cajas de registro y derivación, regletas de conexión, tapones, separadores, manguitos, soportes, pequeño material auxiliar, ayudas de albañilería, pruebas y puesta en funcionamiento. Medida la unidad totalmente ejecutada, comprobada y en funcionamiento; según REBT, ITC-BT-25.</t>
  </si>
  <si>
    <t>03.02.04.05</t>
  </si>
  <si>
    <t>PUNTO DE LUZ EN PARED</t>
  </si>
  <si>
    <t>Suministro e instalación de p.p. de circuito eléctrico monofásico realizado con tres conductores unipolares de cobre con aislamiento H07V/07Z1-K 750V, según corresponda, de sección 1,5 mm2 (1x1,5+1x1,5+TT1,5 mm2) según instalación diseñada en planos. La fase, neutro y conductor de protección debidamente identificados (marrón, azul claro y bicolor amarillo-verde, respectivamente). En ejecución empotrado bajo tubo corrugado de PVC (no propagador de la llama) de 16 mm de diámetro según UNE-EN 50.086, UNE-EN 61.386 y UNE-EN 60.423. Incluso transporte, montaje, conexionado, parte proporcional de accesorios, cajas de registro y derivación, regletas de conexión, tapones, separadores, manguitos, curvas, codos, tes, soportes, pequeño material auxiliar, ayudas de albañilería, pruebas y puesta en funcionamiento. Medida la unidad totalmente ejecutada, comprobada y en funcionamiento; según REBT.</t>
  </si>
  <si>
    <t>03.02.04.06</t>
  </si>
  <si>
    <t>DETECTOR DE MOVIMIENTO MASTER 360</t>
  </si>
  <si>
    <t>Suministro e instalación de detector de movimiento mastes 360. Cobertura transversal de diámetro 10m, y frontal de 6m. Color a elegir DF; y suministro e instalación de p.p. de circuito eléctrico monofásico realizado con tres conductores unipolares de cobre con aislamiento H07V/07Z1-K 750V, según corresponda, de sección 1,5 mm2 (1x1,5+1x1,5+TT1,5 mm2) según instalación diseñada en planos. La fase, neutro y conductor de protección debidamente identificados (marrón, azul claro y bicolor amarillo-verde, respectivamente). En ejecución empotrada/superficie bajo tubo de PVC corrugado/rígido (no propagador de la llama) de 16 mm de diámetro según UNE-EN 50.086, UNE-EN 61.386 y UNE-EN 60.423. Incluso transporte, montaje, conexionado, parte proporcional de accesorios, cajas de registro y derivación, regletas de conexión, tapones, separadores, manguitos, soportes, pequeño material auxiliar, ayudas de albañilería, pruebas y puesta en funcionamiento. Medida la unidad totalmente ejecutada, comprobada y en funcionamiento; según REBT.</t>
  </si>
  <si>
    <t>Total 2003.02.04</t>
  </si>
  <si>
    <t>2003.02.05</t>
  </si>
  <si>
    <t>CANALIZACIONES</t>
  </si>
  <si>
    <t>03.02.05.01</t>
  </si>
  <si>
    <t>BANDEJA PERFORADA CON TAPA 200x60 mm</t>
  </si>
  <si>
    <t>Suministro y colocación de bandeja portacables de PVC perforada de dimensiones 200x60 mm, de acuerdo a la ITC-BT-14, de 400x60mm, con tapa. Incluye p.p. de materiales, accesorios y soportes para su correcta instalacion, incluso cuatro tabiques separadores.</t>
  </si>
  <si>
    <t>03.02.05.02</t>
  </si>
  <si>
    <t>BANDEJA PERFORADA CON TAPA 300x60 mm</t>
  </si>
  <si>
    <t>Suministro y colocación de bandeja portacables de PVC perforada de dimensiones 300x60 mm, de acuerdo a la ITC-BT-14, de 400x60mm, con tapa. Incluye p.p. de materiales, accesorios y soportes para su correcta instalacion, incluso cuatro tabiques separadores.</t>
  </si>
  <si>
    <t>Total 2003.02.05</t>
  </si>
  <si>
    <t>2003.02.06</t>
  </si>
  <si>
    <t>PORTERO ELECTRÓNICO</t>
  </si>
  <si>
    <t>03.02.06.01</t>
  </si>
  <si>
    <t>PLACA DE VIDEOPORTERO EXTERIOR</t>
  </si>
  <si>
    <t>Suministro e instalación de placa exterior de acceso adicional de portero electrónico convencional compuesta de: placa exterior de calle convencional con pulsadores de llamada, cierre superior e inferior, alimentador. Incluso abrepuertas, visera, cableado y cajas, p.p. de cableado bus 0,5 mm2, canalización, distribuidores, expansores, configuradores, colocación, conexiones, material complementario y ayudas de albañilería. Medida la unidad instalada.</t>
  </si>
  <si>
    <t>Total 2003.02.06</t>
  </si>
  <si>
    <t>Total 2003.02</t>
  </si>
  <si>
    <t>2003.03</t>
  </si>
  <si>
    <t>VIVIENDAS</t>
  </si>
  <si>
    <t>2003.03.04</t>
  </si>
  <si>
    <t>03.03.04.01</t>
  </si>
  <si>
    <t>CUADRO ELÉCTRICO VIVIENDA</t>
  </si>
  <si>
    <t>Suministro e instalación de cuadro eléctrico de vivienda. Composición conforme a esquema unifilar, con un 30 % de espacio disponible para modificaciones y/o ampliaciones de potencia. Embarrado de barras perforadas, para atornillar terminales de ojal. Mecanismos, conmutación, rotulado, cableado, tapas, marcos, embellecedores, medios auxiliares, material complementario, aprobado previamente por la D.F., p.p de ayudas de albañilería y conexiones. Construido según REBT. Medida la unidad instalada, probada y funcionando.</t>
  </si>
  <si>
    <t>Total 2003.03.04</t>
  </si>
  <si>
    <t>2003.03.05</t>
  </si>
  <si>
    <t>PUNTOS DE LUZ</t>
  </si>
  <si>
    <t>03.03.05.01</t>
  </si>
  <si>
    <t>03.03.05.02</t>
  </si>
  <si>
    <t>CONMUTADOR SENCILLO</t>
  </si>
  <si>
    <t>Suministro e instalación de conmutador sencillo, incluyendo caja de mecanismo universal con tornillos, tecla con mecanismo, soporte, pieza intermedia, placa y marco embellecedor. Color blanco; incluso suministro e instalación de p.p. de circuito eléctrico monofásico desde caja de derivación de la propia estancia realizado con tres conductores unipolares de cobre con aislamiento H07V/07Z1-K 750V, según corresponda, de sección 1,5 mm2 (1x1,5+1x1,5+TT1,5 mm2) según instalación diseñada en planos. La fase, neutro y conductor de protección debidamente identificados (marrón, azul claro y bicolor amarillo-verde, respectivamente). En ejecución empotrada, montaje bajo tubo de PVC corrugado (no propagador de la llama) reforzado de 16 mm de diámetro según UNE-EN 50.086, UNE-EN 61.386 y UNE-EN 60.423. Incluso transporte, montaje, conexionado, parte proporcional de accesorios, cajas de registro y derivación, regletas de conexión, tapones, separadores, manguitos, soportes, pequeño material auxiliar, ayudas de albañilería, pruebas y puesta en funcionamiento. Medida la unidad totalmente ejecutada, comprobada y en funcionamiento; según REBT, ITC-BT-25.</t>
  </si>
  <si>
    <t>03.03.05.03</t>
  </si>
  <si>
    <t>INTERRUPTOR DE CRUZAMIENTO SENCILLO</t>
  </si>
  <si>
    <t>Suministro e instalación de interruptor de cruzamiento sencillo, incluyendo caja de mecanismo universal con tornillos, tecla con mecanismo, soporte, pieza intermedia, placa y marco embellecedor. Color blanco; incluso suministro e instalación de p.p. de circuito eléctrico monofásico desde caja de derivación de la propia estancia realizado con tres conductores unipolares de cobre con aislamiento H07V/07Z1-K 750V, según corresponda, de sección 1,5 mm2 (1x1,5+1x1,5+TT1,5 mm2) según instalación diseñada en planos. La fase, neutro y conductor de protección debidamente identificados (marrón, azul claro y bicolor amarillo-verde, respectivamente). En ejecución empotrada, montaje bajo tubo de PVC corrugado (no propagador de la llama) reforzado de 16 mm de diámetro según UNE-EN 50.086, UNE-EN 61.386 y UNE-EN 60.423. Incluso transporte, montaje, conexionado, parte proporcional de accesorios, cajas de registro y derivación, regletas de conexión, tapones, separadores, manguitos, soportes, pequeño material auxiliar, ayudas de albañilería, pruebas y puesta en funcionamiento. Medida la unidad totalmente ejecutada, comprobada y en funcionamiento; según REBT, ITC-BT-25.</t>
  </si>
  <si>
    <t>03.03.05.04</t>
  </si>
  <si>
    <t>PUNTO DE LUZ EN TECHO</t>
  </si>
  <si>
    <t>03.03.05.05</t>
  </si>
  <si>
    <t>Total 2003.03.05</t>
  </si>
  <si>
    <t>2003.03.06</t>
  </si>
  <si>
    <t>TOMAS DE CORRIENTE</t>
  </si>
  <si>
    <t>03.03.06.01</t>
  </si>
  <si>
    <t>B. ENCHUFE</t>
  </si>
  <si>
    <t>Suministro e instalación de base de enchufe con toma de tierra lateral y sistema schucko de 10-16 A formado por caja de mecanismo universal con tornillos, base de enchufe, soporte, pieza intermedia, placa y marco embellecedor, incluso suministro e instalación de circuito eléctrico monofásico desde caja de derivación de la propia estancia realizado con tres conductores unipolares de cobre con aislamiento H07V/07Z1-K 750V según corresponda de 2,5 mm2 de sección (1x2,5+1x2,5+TT2,5 mm2) según instalación diseñada en planos, con la fase, neutro y conductor de protección debidamente identificados (marrón, azul claro y bicolor amarillo-verde, respectivamente), empotrada bajo tubo de PVC corrugado no propagador de la llama reforzado de 20 mm de diámetro según UNE-EN 50.086, UNE-EN 61.386 y UNE-EN 60.423, incluso conexionado, accesorios, cajas de registro, cajas de derivación, regletas de conexión, tapones, separadores, manguitos, soportes, pequeño material, pruebas y puesta en funcionamiento. Medida la unidad totalmente ejecutada, comprobada y en funcionamiento; según REBT.</t>
  </si>
  <si>
    <t>03.03.06.02</t>
  </si>
  <si>
    <t>B. ENCHUFE (ESTANCO)</t>
  </si>
  <si>
    <t>Suministro e instalación de base de enchufe estanca con toma de tierra lateral y sistema schucko de 10-16 A formado por caja estanca y base de enchufe, grado de protección IP55, incluso suministro e instalación de circuito eléctrico monofásico desde caja de derivación de la propia estancia realizado con tres conductores unipolares de cobre con aislamiento H07V/07Z1-K 750V según corresponda de 2,5 mm2 de sección (1x2,5+1x2,5+TT2,5 mm2) según instalación diseñada en planos, con la fase, neutro y conductor de protección debidamente identificados (marrón, azul claro y bicolor amarillo-verde, respectivamente), empotrada bajo tubo de PVC rígido no propagador de la llama blindado de 20 mm de diámetro según UNE-EN 50.086, UNE-EN 61.386 y UNE-EN 60.423, incluso conexionado, accesorios, cajas de registro, cajas de derivación, regletas de conexión, tapones, separadores, manguitos, soportes, pequeño material, pruebas y puesta en funcionamiento. Medida la unidad totalmente ejecutada, comprobada y en funcionamiento; según REBT.</t>
  </si>
  <si>
    <t>03.03.06.03</t>
  </si>
  <si>
    <t>B. ENCHUFE DOBLE</t>
  </si>
  <si>
    <t>Suministro e instalación base de enchufe doble empotrada, con toma de tierra lateral, sistema schuko 10-16 A, incluyendo caja de mecanismo universal con tornillos, base de enchufe, soporte, pieza intermedia, placa y marco embellecedor. Color blanco; incluso suministro e instalación de circuito eléctrico monofásico desde caja de derivación de la propia estancia realizado con tres conductores unipolares de cobre con aislamiento H07V/07Z1-K 750V, según corresponda, de sección 2,5 mm2 (1x2,5+1x2,5+TT2,5 mm2) según instalación diseñada en planos. La fase, neutro y conductor de protección debidamente identificados (marrón, azul claro y bicolor amarillo-verde, respectivamente). En ejecución empotrada, montaje bajo tubo de PVC corrugado (no propagador de la llama) reforzado, de 20 mm de diámetro según UNE-EN 50.086, UNE-EN 61.386 y UNE-EN 60.423. Incluso transporte, montaje, conexionado, parte proporcional de accesorios, cajas de registro y derivación, regletas de conexión, tapones, separadores, manguitos, soportes, pequeño material auxiliar, ayudas de albañilería, pruebas y puesta en funcionamiento. Medida la unidad totalmente ejecutada, comprobada y en funcionamiento; según REBT.</t>
  </si>
  <si>
    <t>03.03.06.04</t>
  </si>
  <si>
    <t>B. ENCHUFE COCINA 2P+TT 25A</t>
  </si>
  <si>
    <t>Suministro e instalación base de enchufe empotrada para cocina, con toma de tierra lateral, sistema schuko 25 A, incluyendo caja de mecanismo universal con tornillos y base de enchufe. Color blanco; incluso suministro e instalación de circuito eléctrico monofásico desde caja de derivación de la propia estancia realizado con tres conductores unipolares de cobre con aislamiento H07V-K 750V de sección 6 mm2 (1x6+1x6+TT6 mm2) según instalación diseñada en planos. La fase, neutro y conductor de protección debidamente identificados (marrón, azul claro y bicolor amarillo-verde, respectivamente). En ejecución empotrada, montaje bajo tubo de PVC corrugado (no propagador de la llama) reforzado, de 25 mm de diámetro según UNE-EN 50.086, UNE-EN 61.386 y UNE-EN 60.423. Incluso transporte, montaje, conexionado, parte proporcional de accesorios, cajas de registro y derivación, regletas de conexión, tapones, separadores, manguitos, soportes, pequeño material auxiliar, ayudas de albañilería, pruebas y puesta en funcionamiento. Medida la unidad totalmente ejecutada, comprobada y en funcionamiento; según REBT.</t>
  </si>
  <si>
    <t>Total 2003.03.06</t>
  </si>
  <si>
    <t>2003.03.07</t>
  </si>
  <si>
    <t>CABLEADO VIVIENDAS</t>
  </si>
  <si>
    <t>03.03.07.01</t>
  </si>
  <si>
    <t>03.03.07.02</t>
  </si>
  <si>
    <t>03.03.07.03</t>
  </si>
  <si>
    <t>Total 2003.03.07</t>
  </si>
  <si>
    <t>2003.03.08</t>
  </si>
  <si>
    <t>PUESTA A TIERRA</t>
  </si>
  <si>
    <t>03.03.08.01</t>
  </si>
  <si>
    <t>RED EQUIPOTENCIAL BAÑO</t>
  </si>
  <si>
    <t>Suministro e instalación de red equipotencial en cuarto de baño realizada con conductor de 4 mm2, conectando a tierra todas las canalizaciones metalicas existentes y todos los elementos conductores que resulten accesibles segun R.E.B.T.</t>
  </si>
  <si>
    <t>Total 2003.03.08</t>
  </si>
  <si>
    <t>2003.03.09</t>
  </si>
  <si>
    <t>AUDIOVISUALES</t>
  </si>
  <si>
    <t>2003.03.01</t>
  </si>
  <si>
    <t>PORTERO INTERIOR</t>
  </si>
  <si>
    <t>Suministro e instalación de teléfono interior para portero electrónico marca Comelit Mod. Mini acabado en color blanco, pulsador para apertura de puerta, micrófono y altavoz o similar, instalado colgado con cordón rizado, incluso p.p. de cableado bus 0,5 mm2, canalización, distribuidores, expansores, configuradores, colocación, conexiones, material complementario y ayudas de albañilería. Medida la unidad instalada.</t>
  </si>
  <si>
    <t>2003.03.02</t>
  </si>
  <si>
    <t>PULSADOR TIMBRE</t>
  </si>
  <si>
    <t>Suministro e instalación de pulsador de timbre con intensidad asignada 10 AX, tensión asignada 250 V, con un contacto NA. totalmente instalado y funcionando.</t>
  </si>
  <si>
    <t>2003.03.03</t>
  </si>
  <si>
    <t>ZUMBADOR</t>
  </si>
  <si>
    <t>Suministro e instalación de zumbador con tensión asignada 250 V. Totalmente instalado y funcionando.</t>
  </si>
  <si>
    <t>Total 2003.03.09</t>
  </si>
  <si>
    <t>Total 2003.03</t>
  </si>
  <si>
    <t>2003.04</t>
  </si>
  <si>
    <t>2003.04.01</t>
  </si>
  <si>
    <t>CABLEADO DE COBRE 35mm PARA TOMA DE TIERRA</t>
  </si>
  <si>
    <t>Suministro e instalación de ml. Conducción de puesta a tierra enterrada a una profundidad no menor de 0,8 m, instalada con cable de cobre desnudo de 35mm2 de sección, con latiguillos a cada pilar, amarrado a armadura y soldadura aluminotérmica u oxiacetilénica a pica, incluso medios auxiliares, material complementario, ayudas y limpieza. Según REBT. Medida la longitud teórica ejecutada.</t>
  </si>
  <si>
    <t>2003.04.02</t>
  </si>
  <si>
    <t>PICA DE PUESTA A TIERRA</t>
  </si>
  <si>
    <t>Suministro e instalación de pica de puesta a tierra formada por electrodo de acero recubierto de cobre de 14 mm. De diametro y 2 m de longitud. Formada por fábrica de ladrillo macizo de medio pié de espesor, solera de hormigón HM-20 y tapa de hormigón hm-20 con cerco de perfil laminado L 60.6; incluso hincado, y transporte de las tierras sobrantes a vertedero; construida según NTE/IEP y REBT. Medida la unidad instalada.</t>
  </si>
  <si>
    <t>2003.04.03</t>
  </si>
  <si>
    <t>PUNTO DE SOLDADURA ALUMINOTÉRMICA</t>
  </si>
  <si>
    <t>Punto de soldadura aluminotérmica tipo CADWELL para puesta a tierra de estructura de hormigón armado, incluso pequeño material, material auxiliar y mano de obra. Medida la unidad ejecutada.</t>
  </si>
  <si>
    <t>2003.04.04</t>
  </si>
  <si>
    <t>ARQUETA REGISTRO CUADRADA POLIPROPILENO</t>
  </si>
  <si>
    <t>Suministro e instalación de arqueta de registro de polipropileno de 300x300 mm. Con regleta equipotencial y 3 terminales brida. Incluido compuesto líquido activador perdurable para tomas de tierra. (25 kg.) Incluido pequeño material y ayudas de albañilería; construida según cte. Medida la longitud ejecutada.</t>
  </si>
  <si>
    <t>Total 2003.04</t>
  </si>
  <si>
    <t>2003.05</t>
  </si>
  <si>
    <t>LEGALIZACIÓN</t>
  </si>
  <si>
    <t>2003.05.01</t>
  </si>
  <si>
    <t>LEGALIZACION Y PUESTA EN MARCHA INST. ELECTRICIDAD</t>
  </si>
  <si>
    <t>Legalización y puesta en marcha de la instalación de ELECTRICIDAD para cumplimiento de la reglamentación vigente. Se incluyen Proyecto, Visados, Dictámenes, etc., necesarios para la aprobación de las instalaciones ante los organismos estatales, autonomicos o locales competentes para la autorización de la ejecución y puesta en marcha definitiva de la instalación.</t>
  </si>
  <si>
    <t>Total 2003.05</t>
  </si>
  <si>
    <t>Total 2003</t>
  </si>
  <si>
    <t>2004</t>
  </si>
  <si>
    <t>INSTALACIÓN DE ENERGÍA SOLAR FOTOVOLTAICA</t>
  </si>
  <si>
    <t>2004.01</t>
  </si>
  <si>
    <t>MODULO SOLAR 550W</t>
  </si>
  <si>
    <t>Suministro e instalación en cubierta de módulo fotovoltaico de potencia máxima 550 W para instalación en cubierta. Incluso montaje e instalación de accesorios así como prensaestopas de primera calidad, conexionado, replanteo, elementos de anclaje, p.p. de cajas de derivación, pequeño material, p.p. de costes indirectos. Construido según Reglamento Electrotécnico de Baja Tensión.Incluso pp de protecciones en CC, conexionado y colocación en estructuras metálicas. Medida la unidad totalmente terminada, chequeada, funcionando y certificada.</t>
  </si>
  <si>
    <t>2004.02</t>
  </si>
  <si>
    <t>ESTRUCTURA METÁLICA 0º ELEVADA 1.10 m</t>
  </si>
  <si>
    <t>Suministro e instalación de estructura de aluminio elevada 1.10 m por encima de la cubierta, con inclinación de 0º sobre cubierta para un total 36 de módulos fotovoltaicos, divididos en grupos de 6 ó 12 paneles según planos de proyecto. Incluso tornillería para la fijación de los paneles a la estructura, pequeño material, p.p. de costes indirectos.</t>
  </si>
  <si>
    <t>2004.03</t>
  </si>
  <si>
    <t>INVERSOR CON POTENCIA NOMINAL DE 25.5 kW</t>
  </si>
  <si>
    <t>Suministro e instalación de inversor para instalación fotovoltaica con potencia nominal de 25.5 kW. Incluso montaje e instalación de accesorios así como prensaestopas de primera calidad, conexionado, replanteo, elementos de anclaje, p.p. de cajas de derivación, pequeño material, p.p. de costes indirectos. Construido según Reglamento Electrotécnico de Baja Tensión. Medida la unidad totalmente terminada, chequeada, funcionando y certificada.</t>
  </si>
  <si>
    <t>2004.04</t>
  </si>
  <si>
    <t>CUADRO SECUNDARIO CS FOTOVOLTAICA</t>
  </si>
  <si>
    <t>Suministro e instalación de cuadro eléctrico "CS FOTOVOLTAICA" capaz de soportar las intensidades indicadas en esquemas unifilares . El conjunto estará compuesto por armario metálico con puerta, que incorpora cerradura maestrada, de dimensiones adecuadas para el alojamiento de los elementos de distribución, elementos de protección (magnetotérmicos, descargadores de sobretensiones o varistores, protecciones diferenciales, elementos de mando y control. Se dejará previsto +30% de reserva del cuadro, montaje en kit’s, constituido por paneles metálicos desmontables, fabricado en chapa de acero 1,5 mm de espesor en estructuras, puertas, grado de protección según normativa, color RAL 7035 rugoso, ensayado y probado conforme a las normas UNE EN 60439-1. Incluso montaje y cableado de conexión, incluso elementos de distribución, protecciones, mando, control, (se incluirá reloj digital para el control de alumbrados exteriores y automático de escalera para temporización en escaleras), puentes de cableado, punteras de conexión, mano de obra, pequeño material, ayudas de albañilería, leyendas serigrafiadas, incluso cableado interior de todos sus elementos en canaleta, conexión con la toma de tierra, identificación de circuitos, bornas de entrada y salida para todos los circuitos, terminales para acabado de conductores, pegatinas de riesgo eléctrico y del instalador, material complementario, transporte, pequeño material y mano de obra de fabricación e instalación, incluso puesta en marcha de todo el conjunto y chequeo del correcto funcionamiento de todos los elementos, realizandose las pruebas reglamentarias según la ITC-BT-05 del REBT-02, medida la unidad totalmente terminada, chequeada, funcionando y certificada. Marca y modelo de primeras calidades de los elementos que componen la unidad.</t>
  </si>
  <si>
    <t>2004.05</t>
  </si>
  <si>
    <t>CABLEADO PARA CORRIENTE CONTINUA 2x6mm2 PV H1Z2Z2-K CU</t>
  </si>
  <si>
    <t>Suministro e instalación de circuito circuito monofásico, realizado con cable de cobre 2x6mm² PV H1Z2Z2-K de sección nominal mínima según esquema unifilar y planos, tendido mediante tubo rígido o sobre bandeja de PVC con tapa, colocado según ITC-BT-21 del REBT-02, incluso p.p. de cajas de derivación, registro y piezas especiales, elementos de fijación, conexionado y tendido de tubos, elementos auxiliares, sellado en el paso de muros y forjados, incluso sectorización en el paso de sectores de incendios diferentes, utilización de dilatadores en juntas de dilatación y ayudas de albañilería. Medida la longitud ejecutada desde los inversores hasta los paneles fotovoltaicos. Totalmente instalado, funcionando y certificado según el Reglamento Electrotécnico de Baja Tensión.</t>
  </si>
  <si>
    <t>2004.06</t>
  </si>
  <si>
    <t>CIRCUITO 4x25+TTx16 mm² RZ1-K(AS) 0,6/1 kV</t>
  </si>
  <si>
    <t>Suministro e instalación de circuito para instalación fotovoltaica en el lado de corriente alterna 4x25+TTx16 mm² RZ1-K(AS) 0,6/1 kV, incluso p.p. de cajas de derivación, tubo de protección de 50 mm de diámetro, pequeño material y ayudas de albañilería; construida según REBt. Medida la longitud ejecutada.</t>
  </si>
  <si>
    <t>2004.07</t>
  </si>
  <si>
    <t>CONEXION CON RED GENERAL DE BT</t>
  </si>
  <si>
    <t>Conexión de instalación fotovoltaica con red general de BT en el CGBT según indicaciones de la compañia suministradora. Totalmente instalado, funcionando y certificado según el Reglamento Electrotécnico de Baja Tensión.</t>
  </si>
  <si>
    <t>2004.08</t>
  </si>
  <si>
    <t>LEGALIZACION INSTALACIÓN</t>
  </si>
  <si>
    <t>Legalización de la instalación fotovoltaica.</t>
  </si>
  <si>
    <t>Total 2004</t>
  </si>
  <si>
    <t>2005</t>
  </si>
  <si>
    <t>INSTALACIÓN DE PROTECCIÓN CONTRA INCENDIOS</t>
  </si>
  <si>
    <t>2005.01</t>
  </si>
  <si>
    <t>DETECCIÓN Y ALARMA DE INCENDIOS</t>
  </si>
  <si>
    <t>2005.01.01</t>
  </si>
  <si>
    <t>CENTRAL. F. ALIMENTACIÓN Y MÓDULOS</t>
  </si>
  <si>
    <t>05.01.01.01</t>
  </si>
  <si>
    <t>CENTRAL DET. INCENDIOS ALGORÍTMICA</t>
  </si>
  <si>
    <t>Suministro y montaje de CENTRAL de incendios ALGORITMICA para 2 BUCLES, mod. s/ Memoria Tecnica. Central microprocesada analogica algoritmica, fabricada segun la normas europeas UNE-EN 54I2 y UNE-EN54I4, permite controlar individualmente todos los equipos que componen las instalaciones de deteccion y extincion de incendios.
Formada por:
I Tarjeta de control de linea con microprocesador independiente que controla dos bucles analogicos bidireccionales, con capacidad de 125 equipos cada uno, a los que se conectan los detectores, pulsadores, modulos de maniobras, de control y demas elementos que configuran la instalacion. Capacidad de control de 250 equipos. 
I Fuentes de alimentacion conmutadas independientes de 27,2 Vcc 4 A, en numero necesario para el correcto funcionameinto de la instalacion de deteccion y alarma de incendios.
I Cargador de baterias de emergencia. 
I Capacidad para alojar en su interior dos baterias de 12V / 7 Ah.
I Modulo CPU, donde se personaliza la instalacion, se programan las maniobras de salidas y se gestiona la informacion. 
Sus caracteristicas principales son:
I Memoria de eventos no volatil, con capacidad para 4000 eventos.
I Reloj en tiempo real.
I Control completo de funcionamiento de todos los equipos que componen la instalacion de forma programada o manual: Rearmes, reposiciones, niveles, conexion/desconexion de puntos, activacion/desactivacion de evacuaciones, cierre de puertas y compuertas cortafuegos.
I Modos DIA/NOCHE configurables automaticamente mediante calendario programable.
I Modos de test y pruebas incorporados para cada zona.
I Programacion de retardos segun norma UNE EN 54I2.
I Capacidad de personalizar distintos idiomas.
I Gestion integral de listados historicos entre dos fechas y estado de las zonas.
I Display grafic.
Ubicada en cabina metalica de 410x120x310 cm., con reserva de capacidad para 2 baterias de 12 V./17 Ah. Medida la unidad completa, totalmente instalada y funcionando, incluso accesorios y p.p. de conexionado con cable tipo apantallado resistente al fuego para utilizacion en instalaciones de incendio formada por 2 conductores: 2x1,5 mm2, color rojo para permitir ser identificada facilmente en la canalizacion. Con cubierta de polioliefina "Libre de Halogenos". Cumple normas UNE 20427,UNE 50200, UNE 211025, UNE 50266  "Libre de Halogenos". Con tubo de PVC rigido gp7 o de acero galvanizado donde se precise, incluso p.p. de cajas de derivacion, fijaciones, empalmes, pequeño material y accesorios. Comprende todos los trabajos, materiales y medios auxiliares necesarios para dejar la unidad completa, totalmente instalada, probada y en perfecto estado de funcionamiento, segun Documentos de Proyecto, indicaciones de la D.F. y normativa vigente.</t>
  </si>
  <si>
    <t>05.01.01.02</t>
  </si>
  <si>
    <t>FUENTE DE ALIMENTACIÓN ALTA CAPACIDAD 24V-8A (48Ah)</t>
  </si>
  <si>
    <t>Suministro e instalación de fuente de alimentación de alta capacidad con corriente máxima de salida de 24Vcc-8A, alimentación monofásica 195-264V, provista de 2 salidas de alimentación protegidas independientemente, con supervisión en tiempo real del estado completo del sistema. Equipa sistema de compensación de temperaturas. Preparado para funcionar a potencia nominal 24h. Capacidad de baterías hasta 48Ah. Equipo conforme a Norma EN 54-4, fabricado según Normas y Directivas europeas DBT, CEM, DEEE 2002/96 CE y RoHS 2002/95 CE. Medida la unidad totalmente instalada, comprobada y en funcionamiento; i/p.p. de conexiones y medios auxiliares; segun RIPCI y CTE DB SI.</t>
  </si>
  <si>
    <t>05.01.01.03</t>
  </si>
  <si>
    <t>MÓDULO DE CONTROL SALIDA 4 RELÉ</t>
  </si>
  <si>
    <t>Suministro e instalación de módulo de control de salida con cuatro relés libres de tensión que proporciona un contacto NA/C/NC (1,2 A, 24VCC) por relé, programable desde la central, ocupa cuatro direcciones en el lazo, precisa alimentación 24 VCC. Consumo máximo 100mA. Incorpora led indicador de estado. IP55. Dimensiones: 190x140x70mm. Certificados: CE y CPR (EN54 parte 18). Incluso p.p. de medios auxiliares, material complementario y ayudas de albañilería, montaje y conexiones y cableado; elementos de fijación,  instalado según CTE DB SI-4 y ripci. Medida la unidad instalada, correctamente ejecutada, probada y funcionando en todas sus funcionalidades.</t>
  </si>
  <si>
    <t>05.01.01.04</t>
  </si>
  <si>
    <t>MÓDULO MONITOR CONTROL DETECTORES/PULSADORES</t>
  </si>
  <si>
    <t>Suministro e instalación de módulo monitor de cuatro zonas para el control de hasta 20 detectores convencionales y/o 10 pulsadores o como entrada de señales NA, por zona. Discrimina pulsador y detector en display, discrimina la avería por corte o cortocircuito, ocupa cuatro direcciones en el lazo, precisa alimentación de 24 VCC. Consumo máximo 300mA. Incorpora led indicador de estado. IP55. Dimensiones: 190x140x70mm. Certificados: CE y CPR (EN54 parte 18). Incluso p.p. de medios auxiliares, material complementario y ayudas de albañilería, montaje y conexiones y cableado; elementos de fijación,  instalado según CTE DB SI-4 y RIPCI. Medida la unidad instalada, correctamente ejecutada, probada y funcionando en todas sus funcionalidades.</t>
  </si>
  <si>
    <t>05.01.01.05</t>
  </si>
  <si>
    <t>MÓDULO DE 2 ENTRADAS VIGILADAS</t>
  </si>
  <si>
    <t>Suministro e instalación de unidad microprocesada direccionable que controla el estado de 2 entradas: activación, línea en corto y línea en abierto. Indicado para la vigilancia de sistemas de alarma (Tipo 1), conforme a UNE-EN 54-13. Provisto de LED de información y caja protectora. Equipo conforme a Norma EN 54-18, con Certificado CE CPR. Medida la unidad totalmente instalada, comprobada y en funcionamiento; i/p.p. de conexiones y medios auxiliares; segun RIPCI y CTE DB SI.</t>
  </si>
  <si>
    <t>05.01.01.07</t>
  </si>
  <si>
    <t>MÓDULO DE CONTROL SIRENA ALARMA O MANIOBRA</t>
  </si>
  <si>
    <t>Suministro e instalación de módulo de control de salida (24VCC) para sirenas de alarma o maniobra, discriminadno la avería o corrtocircuito en dicha línea. Ocupa una dirección en el lazo, precisa alimentación 24 VCC. Consumo máximo 100mA. Incorpora led indicador de estado. IP55. Dimensiones: 150x110x70mm. Certificados: CE y CPR (EN54 parte 18). Incluso p.p. de medios auxiliares, material complementario y ayudas de albañilería, montaje y conexiones y cableado; elementos de fijación,  instalado según CTE DB SI-4 y RIPCI. Medida la unidad instalada, correctamente ejecutada, probada y funcionando en todas sus funcionalidades.</t>
  </si>
  <si>
    <t>Total 2005.01.01</t>
  </si>
  <si>
    <t>2005.01.02</t>
  </si>
  <si>
    <t>LÍNEAS</t>
  </si>
  <si>
    <t>05.01.02.01</t>
  </si>
  <si>
    <t>CIRCUITO MONOFÁSICO ANALÓGICO 2 COND. 1,5 mm2 EMPOTRADO</t>
  </si>
  <si>
    <t>Circuito monofásico analógico, instalado con cable de cobre de dos conductores H07V-K de 1,5 mm2 de sección nominal mínima, empotrado y aislado con tubo de PVC flexible de 13 mm de diámetro, incluso p.p. de cajas de derivación y ayudas de albañilería; instalado según REBT. Medida la longitud ejecutada.</t>
  </si>
  <si>
    <t>Total 2005.01.02</t>
  </si>
  <si>
    <t>2005.01.03</t>
  </si>
  <si>
    <t>EQUIPOS</t>
  </si>
  <si>
    <t>05.01.03.01</t>
  </si>
  <si>
    <t>DETECTOR OPTICO CONVENCIONAL</t>
  </si>
  <si>
    <t>Suministro y montaje de Detector óptico convencional de bajo perfil, mod. s/ Memoria Tecnica, radio cobertura 6,3 m, fabricado segun Norma UNE EN 54I7:2001con certificado de conformidad CE y marca de calidad AENOR.Unidad que gestiona un sensor optico de humos. Dotado de diseño de ventilacion natural que facilita la captacion de humos lentos, ajuste automatico de sensibilidad, autoaislador del equipo incorporado, salida para alarma remota, conexion a 2 hilos.
Alimentado entre 18 y 27 V., consumo en reposo 3 mA. Medidas (incluido zocalo plano): 105 X 68 mm. alto. Incluido zocalo intercambiable AE/SAIZB2, suplemento de detector para superficie AE/SAIZS y capuchon para su paroteccion contra polvo. Instalado y funcionando, incluso p.p. de conexionado con cable tipo apantallado resistente al fuego para utilizacion en instalaciones de incendio formada por 2 conductores: 2x1,5 mm², color rojo para permitir ser identificada facilmente en la canalizacion. Con cubierta de polioliefina "Libre de Halogenos". Cumple normas UNE 20427,UNE 50200, UNE 211025, UNE 50266  "Libre de Halogenos". Con tubo de PVC rigido gp7 o de acero galvanizado donde se precise, incluso p.p. de cajas de derivacion, fijaciones, empalmes, pequeño material y accesorios. Comprende todos los trabajos, materiales y medios auxiliares necesarios para dejar la unidad completa, totalmente instalada, probada y en perfecto estado de funcionamiento, segun Documentos de Proyecto, indicaciones de la D.F. y normativa vigente.</t>
  </si>
  <si>
    <t>05.01.03.02</t>
  </si>
  <si>
    <t>PULSADOR DIRECCIONABLE</t>
  </si>
  <si>
    <t>Suministro y montaje de Pulsador de alarma de fuego direccionable, mod. s/ Memoria Tecnica, desarrollado y fabricado segun Norma ENI54I11. Equipado con: Microrruptor, led de alarma, sistema de comprobacion con llave de rearme, lamina de plastico calibrada para que se enclave y no rompa. Ubicado en caja de ABS de 95 X 95 X 35 mm, incluso base para pulsador y señalizacion de pulsador de alarma de incendio fotoluminiscente, en polipropileno de 1 mm fotoluminiscente, de dimensiones y caracteristicas segun normativa vigente. Medida la unidad instalada, incluso p.p. de conexionado con cable tipo apantallado resistente al fuego para utilizacion en instalaciones de incendio formada por 2 conductores: 2x1,5 mm2, color rojo para permitir ser identificada facilmente en la canalizacion. Con cubierta de polioliefina "Libre de Halogenos". Cumple normas UNE 20427,UNE 50200, UNE 211025, UNE 50266  "Libre de Halogenos". Con tubo de PVC rigido gp7 o de acero galvanizado donde se precise, incluso p.p. de cajas de derivacion, fijaciones, empalmes, pequeño material y accesorios. Comprende todos los trabajos, materiales y medios auxiliares necesarios para dejar la unidad completa, totalmente instalada, probada y en perfecto estado de funcionamiento, segun Documentos de Proyecto, indicaciones de la D.F. y normativa vigente.</t>
  </si>
  <si>
    <t>05.01.03.03</t>
  </si>
  <si>
    <t>SIRENA INTERIOR</t>
  </si>
  <si>
    <t>Suministro y montaje de SIRENA ELECTRONICA ACUSTICA Y OPTICA, certificada segun UNE54-3, con 14 tonos (posibilidad de seleccionar 2 de ellos) y luminaria de Xenon. Tension de trabajo entre 15 y33 Vcc. Consumo maximo: 45 mA. Nivel sonoro: 99I106 dB a 1 m.  Grado de proteccion: IPI44. Dimensiones: 124 X 92 mm. Color rojo con reflectantes transparente, ambar y rojo incluidos. Medida la unidad instalada, incluso p.p. de conexionado con cable tipo resistente al fuego para utilizacion en instalaciones de incendio formada por 2 conductores: 2x1,5 mm2, color rojo para permitir ser identificada facilmente en la canalizacion. Con cubierta de polioliefina "Libre de Halogenos". Cumple normas UNE 20427,UNE 50200, UNE 211025, UNE 50266  "Libre de Halogenos". Con tubo de PVC rigido gp7 o de acero galvanizado donde se precise, incluso p.p. de cajas de derivacion, fijaciones, empalmes, pequeño material y accesorios. Comprende todos los trabajos, materiales y medios auxiliares necesarios para dejar la unidad completa, totalmente instalada, probada y en perfecto estado de funcionamiento, segun Documentos de Proyecto, indicaciones de la D.F. y normativa vigente.</t>
  </si>
  <si>
    <t>Total 2005.01.03</t>
  </si>
  <si>
    <t>Total 2005.01</t>
  </si>
  <si>
    <t>2005.02</t>
  </si>
  <si>
    <t>EXTINCIÓN DE INCENDIOS</t>
  </si>
  <si>
    <t>2005.02.01</t>
  </si>
  <si>
    <t>GRUPO DE PRESIÓN</t>
  </si>
  <si>
    <t>05.02.01.01</t>
  </si>
  <si>
    <t>G. DE PRESION PROTECCION CONTRA INCENDIOS</t>
  </si>
  <si>
    <t>Grupo de presión de agua contra incendios formado por : Una bomba principal ELÉCTRICA MATRIX 18-6/4  multietapa horizontal de una entrada, cuerpo de impulsión de acero inoxidable ISI 304 en espiral, aspiración axial y boca de impulsión hacia arriba, impulsores y cuerpos intermedios fabricados en acero inoxidable AISI 304, estanqueidad del eje mediante cierre mecánico Carbón/Cerámica/EPDM, eje de acero inoxidable AISI 304; accionada mediante MOTOR ELÉCTRICO asíncrono,trifásico de 2 polos, aislamiento clase F,protección IP-55, de una potencia de 4 kW, para alimentación trifásica a 400 V III, 50 Hz.
Una bomba auxiliar jockey CVM A/12 de  0,9 kW, cuerpo de bomba en hierro fundido, camisa exterior de acero inxodable AISI 304, eje de acero inoxidable AISI 416, cuerpos de aspiración e impulsión y contrabidas de hierro fundido, impulsores y difusores de policarbonato con fibra de vidrio, cierre mecánico Carbón/Cerámica/NBR motor asíncrono de 2 polos, aislamiento clase F, protección IP 44.
Incluiso depósito hidroneumático de 24/8, bancada metáliza, válvulas de corte y antirretorno para cada bomba. Manómetros, presostatos, colector común de impulsión en acero negro DN 2" S/DIN2440 con imprimación en rojo RAL300, cuadros eléctricos de fuerza y control para la operación totalmten autmática del grupo, soporte metálico para cuadro eléctrico. Montado en bancada de perfiles laminados de acero con imprimación anticorrosión, montaod y conexionado en fábrica.
Caracteristicas:
Caudal 12,00 m¦/h
H.M.T. 61,60 m.c.a.
Potencia absorbida 5 kW
El grupo de proteccion se suministrara sobre bancada comun de perfiles laminados y comprende todos los elementos y valvuleria precisos para su funcionamiento, tales como:
I Circuito de pruebas formado por colector, valvula y caudalimetro DNI65.
I Colectores de impulsion y aspiracion DNI65.
I Deposito acumulador antiariete de membrana
I Valvula de aislamiento del deposito acumulador.
I Juego de presostatos de arranque (1 para Jockey, doble para bomba principal) y manometro con valvula de aislamiento.
I Valvuleria en aspiracion y descarga, incluso manguitos antivibradores.
I Regulador de nivel para proteccion del equipo.
I Cuadros electricos para la proteccion y maniobra de las bombas principales y de la Jockey segun normas UNEI23500/12, incluyendo conexionado electrico desde este a motores y elementos de control.
I Bancada comun del grupo contra incendios especialmente rigida fabricada con perfiles laminados de acero soldados, con cuatro cancamos para suspender el equipo durante el transporte e instalacion, y con acabado en esmalte rojo bombero.
I Montaje y pruebas en fabrica.
Comprende todos los trabajos, conexiones, cableado eléctrico y de control, materiales y medios auxiliares necesarios para dejar la unidad completa, totalmente instalada, probada y en perfecto estado de funcionamiento, segun Documentos de Proyecto, indicaciones de la D.F. y normativa vigente.</t>
  </si>
  <si>
    <t>Total 2005.02.01</t>
  </si>
  <si>
    <t>2005.02.02</t>
  </si>
  <si>
    <t>TUBERÍAS EXTINCIÓN INCENDIOS</t>
  </si>
  <si>
    <t>05.02.02.01</t>
  </si>
  <si>
    <t>TUBO ACERO 1 1/2" (DN-40)</t>
  </si>
  <si>
    <t>Tuberia de acero negro, UNE-ENI10255 de 1 1/2" (DNI40), sin calorifugar, colocado en instalacion de agua, incluso p.p. de uniones, soportacion, codos, tes, reducciones, pasamuros, accesorios, plataformas moviles, mano de obra, prueba hidraulica, con imprimacion en minio electrolitico y acabado en esmalte rojo bombero. Comprende todos los trabajos y materiales necesarios para dejar la unidad totalmente instalada y en perfecto estado de funcionamiento (segun planos y normativa vigente).</t>
  </si>
  <si>
    <t>05.02.02.02</t>
  </si>
  <si>
    <t>TUBO ACERO 2" (DN-50)</t>
  </si>
  <si>
    <t>Tuberia de acero negro, UNEIENI10255 de 2" (DNI50), sin calorifugar, colocado en instalacion de agua, incluso p.p. de uniones, soportacion, codos, tes, reducciones, pasamuros, accesorios, plataformas moviles, mano de obra, prueba hidraulica, con imprimacion en minio electrolitico y acabado en esmalte rojo bombero. Comprende todos los trabajos y materiales necesarios para dejar la unidad totalmente instalada y en perfecto estado de funcionamiento (segun planos y normativa vigente).</t>
  </si>
  <si>
    <t>Total 2005.02.02</t>
  </si>
  <si>
    <t>2005.02.03</t>
  </si>
  <si>
    <t>DEPÓSITOS DE RESERVA, SISTEMA DE LLENADO</t>
  </si>
  <si>
    <t>05.02.03.01</t>
  </si>
  <si>
    <t>05.02.03.02</t>
  </si>
  <si>
    <t>SISTEMA LLENADO ALJIBE PCI</t>
  </si>
  <si>
    <t>Sistema de llenado de aljibe de PCI, dotado de valvulas de flotador y valvulas de esfera todas ellas de 2 1/2" de diametro, valvulas motorizadas, sondas de nivel, con cableado y conexionado electrico y de control, y p.p. de tuberia de 2 1/2" con piezas especiales y accesorios, incluso interconexion con grupo contraincendios. Comprende todos los trabajos, materiales y medios auxiliares necesarios para dejar la unidad completa, incluso accesorios, totalmente instalada y en perfecto estado de funcionamiento segun Documentos de Proyecto, indicaciones de la D.F. y normativa vigente.</t>
  </si>
  <si>
    <t>05.02.03.03</t>
  </si>
  <si>
    <t>CONJUNTO VACIADO ALJIBE PCI</t>
  </si>
  <si>
    <t>Conjunto de vaciado de ALJIBE PROTECCION CONTRA INCENDIOS, incluyendo sumidero con rejilla de fundicion, p.p. de tuberia de PVC y valvulas de corte, conducido a la red de saneamiento del edificio. Comprende todos los trabajos, materiales y medios auxiliares necesarios para dejar la unidad completa, incluso accesorios, totalmente instalada y en perfecto estado de funcionamiento segun Documentos de Proyecto, indicaciones de la D.F. y normativa vigente.</t>
  </si>
  <si>
    <t>Total 2005.02.03</t>
  </si>
  <si>
    <t>2005.02.04</t>
  </si>
  <si>
    <t>BIES</t>
  </si>
  <si>
    <t>05.02.04.01</t>
  </si>
  <si>
    <t>B.I.E. 25mm.x20 m. C/ ARMARIO</t>
  </si>
  <si>
    <t>Boca de incendio equipada (B.I.E.), mod. s/ Memoria Tecnica, compuesta por armario abatible vertical de chapa de acero 650x680x180 mm. pintado en rojo, con puerta de metacrilato y cerradura de cuadradillo, valvula de 1", latiguillo de alimentacion,  manometro, lanza de tres efectos conectada por medio de machon roscado, devanadera circular pintada, manguera semirrigida de 25 mm de diametro x 20 m. de longitud. Certificada por AENOR segun norma UNEIEN 671I1, inclsuso señalizacion de boca de incendio equipada (B.I.E.) fotoluminiscente, en polipropileno de 1 mm fotoluminiscente, de dimensiones y caracteristicas segun normativa vigente. Medida la unidad instalada.</t>
  </si>
  <si>
    <t>Total 2005.02.04</t>
  </si>
  <si>
    <t>2005.02.05</t>
  </si>
  <si>
    <t>EXTINCIÓN MANUAL</t>
  </si>
  <si>
    <t>05.02.05.01</t>
  </si>
  <si>
    <t>EXTINTOR POLVO 21A-113B ABC 6 kg.</t>
  </si>
  <si>
    <t>Extintor de polvo quimico ABC polivalente antibrasa, mod. s/ Memoria Tecnica, de eficacia 21A/113B, de 4 kg. de agente extintor,  con soporte, manometro comprobable y boquilla con difusor, segun Norma UNE, certificado AENOR, incluso señalizacion de extintor contra incendios polvo eficacia 21AI113B fotoluminiscente, en polipropileno de 1 mm fotoluminiscente, de dimensiones y caracteristicas segun normativa vigente. Medida la unidad instalada.</t>
  </si>
  <si>
    <t>05.02.05.02</t>
  </si>
  <si>
    <t>EXTINTOR CO2 89B 5 kg.</t>
  </si>
  <si>
    <t>Extintor de nieve carbonica CO2, mod. s/ Memoria Tecnica, de eficacia 89B, de 5  kg. de agente extintor, construido en acero,  con soporte y boquilla con difusor, segun Norma UNE. Equipo con certificacion AENOR, incluso señalizacion de extintor contra incendios CO2 eficacia 89B fotoluminiscente, en polipropileno de 1 mm fotoluminiscente, de dimensiones y caracteristicas segun normativa vigente. Medida la unidad instalada.</t>
  </si>
  <si>
    <t>Total 2005.02.05</t>
  </si>
  <si>
    <t>2005.02.06</t>
  </si>
  <si>
    <t>VALVULERÍA ABASTECIMIENTO</t>
  </si>
  <si>
    <t>05.02.06.01</t>
  </si>
  <si>
    <t>LLAVE PASO DIÁM. 50 mm</t>
  </si>
  <si>
    <t>Llave de paso cromada a juego con grifería, colocada en canalizaciom de 2" (50 mm) de diámetro, incluso pequeño material; construida según CTE/DB-HS-4, e instrucciones del fabricante. Medida la unidad instalada.</t>
  </si>
  <si>
    <t>Total 2005.02.06</t>
  </si>
  <si>
    <t>Total 2005.02</t>
  </si>
  <si>
    <t>2005.03</t>
  </si>
  <si>
    <t>SEÑALIZACIÓN</t>
  </si>
  <si>
    <t>2005.03.01</t>
  </si>
  <si>
    <t>SEÑALIZACIÓN EQUIPOS PCI</t>
  </si>
  <si>
    <t>05.03.01.01</t>
  </si>
  <si>
    <t>SEÑAL FOTOLUM. CLASE B INCENDIOS 420x420 mm</t>
  </si>
  <si>
    <t>Suministro e instalación de señal para equipo o medio de extinción manual de instalación de protección contra incendios (P.C.I.), fotoluminiscente, de Clase B (150 minicandelas); fabricada en material plástico, de dimensiones 420x420 mm, conforme a UNE 23033-1 y UNE 23035:2003. Medida la unidad totalmente instalada. Visible a 20 m conforme al CTE DB SI-4.</t>
  </si>
  <si>
    <t>Total 2005.03.01</t>
  </si>
  <si>
    <t>Total 2005.03</t>
  </si>
  <si>
    <t>2005.04</t>
  </si>
  <si>
    <t>PROTECCIONES PASIVAS</t>
  </si>
  <si>
    <t>2005.04.01</t>
  </si>
  <si>
    <t>COLLARÍN TUB. COMBUSTIBLE D=110 FORJ. EI 120</t>
  </si>
  <si>
    <t>Collarín de pasos de tuberías combustibles de diámetros exteriores desde 116 mm. hasta 125 mm, a través de forjado, hasta EI-120, mediante instalación de un collarín de medida correspondiente, en el lado inferior del forjado, fijado al material base. Ensayado y homologado según UNE-EN 13501-2:2009+A1:2010. Medida la unidad instalada; según RIPCI y CTE DB SI.</t>
  </si>
  <si>
    <t>Total 2005.04</t>
  </si>
  <si>
    <t>2005.05</t>
  </si>
  <si>
    <t>SECTORIZACIÓN (CCF Y REJILLAS)</t>
  </si>
  <si>
    <t>2005.05.01</t>
  </si>
  <si>
    <t>REJILLAS INTUMESCENTES</t>
  </si>
  <si>
    <t>Suministro e instalación de rejilla intumescente de dimensiones según diseño de proyecto, construida en silicato sódico forrado en PVC y con clasificación EI120 (integridad al fuego y aislamiento térmico durante 120 minutos) según norma UNE-EN-1634-1 con lamas en aluminio, instalada, homologado, según normas UNE. Expandiéndose a 120ºC y sellando el hueco de ventilación. Incluso transporte, montaje, parte proporcional de accesorios tales como sellado de juntas, puente de montaje, marco, soportes, elementos de fijación y piezas especiales de remate de montaje, conexión a red de conductos, pequeño material auxiliar. Medida la unidad instalada, comprobada y en funcionamiento; según RIPCI y CTE DB SI.</t>
  </si>
  <si>
    <t>Total 2005.05</t>
  </si>
  <si>
    <t>Total 2005</t>
  </si>
  <si>
    <t>2006</t>
  </si>
  <si>
    <t>INSTALACIÓN DE CLIMATIZACIÓN, CALEFACCIÓN Y ACS</t>
  </si>
  <si>
    <t>2006.01</t>
  </si>
  <si>
    <t>EQUIPOS CLIMATIZACIÓN</t>
  </si>
  <si>
    <t>IC06.01.01</t>
  </si>
  <si>
    <t>CONJUNTO AXIAL 1x1 CONDUCTOS MTJU-71(24)N8Q-1</t>
  </si>
  <si>
    <t>Suministro e instalación de conjunto axial 1x1 modelo MTJ-71(24)N8Q-1 o equivalente, de 7,62 kW de potencia caloriífica nominal y 7,03 kW de potencia frigorifica nominal, con refrigerante R32. Para viviendas de 3 dormitorios.
SEER= 6.5-A++
SCOP=4.2-A+
Conjunto formado por:
1 ud Unidad exterior modelo MO-24N8-Q-1
Dimensiones 890x673x342 mm
Peso 41,90 kg
Nivel de presión acústica 60.0 dBA
Alimentación 200-240 V I/50+N+T
Conexiones tubería frigorifica liq 3/8" y gas 5/8"
Caudal de aire del ventilador 3500 m³/h.
Medida la cantidad ejecutada.
1 ud Unidad interior modelo MTJU-24NX
Dimensiones 1000x245x750 mm
Peso 31,8 kg
Nivel de presión acústica 32,5 dBA
Alimentación 200-240 V I/50+N+T
Caudal de aire del ventilador 1200 m³/h.
Medida la cantidad ejecutada.
Incluso control por cable.
Incluso p.p de conexiones, cableado eléctrico y de control, materiales, medios auxiliares y trabajos necesarios para dejar la unidad completa, totalmente instalada, probada y en perfecto estado de funcionamiento.</t>
  </si>
  <si>
    <t>Total 2006.01</t>
  </si>
  <si>
    <t>2006.02</t>
  </si>
  <si>
    <t>EQUIPOS CALEFACCIÓN Y ACS</t>
  </si>
  <si>
    <t>2006.02.01</t>
  </si>
  <si>
    <t>BOMBA CALOR AÉROMAX VM 150</t>
  </si>
  <si>
    <t>Suministro e instalación de bomba de calor ACS AÉROMAX VM 150 o equivalente, de 150L para viviendas de 3 habitaciones.
-Capacidad de 150l.
-Instalación tipo mural.
-Rango de funcionamiento -5º a 43ºC.
-SCOP de 3.34 a 14ºC.
-Refrigerante R134A.
-Presión acustica de 45 db(A).
-Caudal de aire de 160 m3/h.
-Toberas de 125 mm de diámetro nominal.
-Dimensiones (ancho x alto x fondo): 522x1527x538 mm.
-Peso de 66kg. 
-Alimentación monofásica a 230 V y 50 Hz.
Medida la cantidad ejecutada.
Incluso p.p de conexiones, cableado eléctrico y de control, materiales, medios auxiliares y trabajos necesarios para dejar la unidad completa, totalmente instalada, probada y en perfecto estado de funcionamiento.</t>
  </si>
  <si>
    <t>Total 2006.02</t>
  </si>
  <si>
    <t>2006.03</t>
  </si>
  <si>
    <t>TUBERÍAS, AISLAMIENTO Y ACCESORIOS</t>
  </si>
  <si>
    <t>2006.03.01</t>
  </si>
  <si>
    <t>BANDEJA LINEAS FRIGORIFICAS</t>
  </si>
  <si>
    <t>Bandeja de chapa para lineas frigorificas situadas en cubierta, incluida tapa de protección, soporte y anclaje al suelo. Totalmente instalada.</t>
  </si>
  <si>
    <t>2006.03.02</t>
  </si>
  <si>
    <t>TUBERÍA DOBLE COBRE FRIGORÍFICO ROLLO AISLADO D=3/8"+5/8"</t>
  </si>
  <si>
    <t>Suministro e instalación de tubería doble de cobre frigorífico aislado en rollo, con una tubería de diámetro 3/8", con pared de 0,80 mm de espesor; y otra tubería de diámetro 5/8", con pared de 0,80 mm de espesor. Ambas tuberías unidas y con aislamiento en espuma elastomérica de célula cerrada espesor segun RITE. Dispone de certificación AENOR; para tubería de circuitos de climatización/refrigeración.Medida la longitud total montada, probada y funcionando; i/p.p. de piezas (codos, tes manguitos, etc), incluso protección en exterior mediante pintura especial apta para aislamientos; según RITE y CTE DB HS y HE.</t>
  </si>
  <si>
    <t>Total 2006.03</t>
  </si>
  <si>
    <t>2006.04</t>
  </si>
  <si>
    <t>CONDUCTOS</t>
  </si>
  <si>
    <t>2006.04.01</t>
  </si>
  <si>
    <t>CONDUCTO ISOVER CLIMAVER NETO</t>
  </si>
  <si>
    <t>Suministro e instalación de CONDUCTO RÍGIDO DE LANA DE VIDRIO DE ALTA DENSIDAD autoportante de la marca ISOVER modelo CLIMAVER NETO o equivalente a aprobar por la dirección facultativa; constituido por un panel de lana de vidrio de alta densidad, revestido por un complejo de aluminio por el exterior y con un tejido vidrio negro de alta resistencia mecánica por el interior (tejido Neto) de 25 mm de espesor cumpliendo la norma UNE EN 14303, con una conductividad térmica de 0.032 a 0.038 W/(m·K), clase de reacción al fuego Bs1d0, valor de coeficiente de abosrción acústica 0.85, clase de estanqueidad D y con marcas guía MTR exteriormente. Incluso transporte, montaje, parte proporcional de accesorios tales como codos, tes, entronques, tolvas, embocaduras, derivaciones, reducciones, sellado de juntas, manguitos, soportes, elementos de fijacion y piezas especiales de remate de montaje, acoplamiento a difusores y rejillas, pequeño amterial auxiliar, pruebas de funcionamiento y puesta en servicio. Todo ello realizado según normativa vigente. Medida la unidad totalmente ejecutada en obra.</t>
  </si>
  <si>
    <t>Total 2006.04</t>
  </si>
  <si>
    <t>2006.05</t>
  </si>
  <si>
    <t>DIFUSIÓN Y ACCESORIOS</t>
  </si>
  <si>
    <t>2006.05.01</t>
  </si>
  <si>
    <t>REJILLA IMPULSIÓN CON REGUL. CAUDAL 625x125mm. (RI-01)</t>
  </si>
  <si>
    <t>Suministro e instalación de rejilla de impulsión de 625X125 mm, de simple deflexión con aletas en aluminio color a elegir DF, orientables individualmente y regulador de caudal de aletas opuestas. Construido en acero zincado lacado negro; Incluso transporte, montaje, parte proporcional de accesorios tales como sellado de juntas, puente de montaje, marco, soportes, elementos de fijación y piezas especiales de remate de montaje, conexión a red de conductos, pequeño material auxiliar, pruebas de funcionamiento y puesta en servicio. Medida la unidad totalmente instalada, probada y funcionando; según RITE y CTE DB HS.</t>
  </si>
  <si>
    <t>2006.05.02</t>
  </si>
  <si>
    <t>REJILLA IMPULSIÓN CON REGUL. CAUDAL 825X225mm. (RI-02)</t>
  </si>
  <si>
    <t>Suministro e instalación de rejilla de impulsión de 825X225 mm, de simple deflexión con aletas en aluminio color a elegir DF, orientables individualmente y regulador de caudal de aletas opuestas. Construido en acero zincado lacado negro; Incluso transporte, montaje, parte proporcional de accesorios tales como sellado de juntas, puente de montaje, marco, soportes, elementos de fijación y piezas especiales de remate de montaje, conexión a red de conductos, pequeño material auxiliar, pruebas de funcionamiento y puesta en servicio. Medida la unidad totalmente instalada, probada y funcionando; según RITE y CTE DB HS.</t>
  </si>
  <si>
    <t>2006.05.03</t>
  </si>
  <si>
    <t>REJILLA RETORNO 625x125mm. (RR-01)</t>
  </si>
  <si>
    <t>Suministro e instalación de rejilla de retorno de 625X125 mm, de simple deflexión con aletas en aluminio color a elegir DF, orientables individualmente. Construido en acero zincado lacado negro; Incluso transporte, montaje, parte proporcional de accesorios tales como sellado de juntas, puente de montaje, marco, soportes, elementos de fijación y piezas especiales de remate de montaje, conexión a red de conductos, pequeño material auxiliar, pruebas de funcionamiento y puesta en servicio. Medida la unidad totalmente instalada, probada y funcionando; según RITE y CTE DB HS.</t>
  </si>
  <si>
    <t>2006.05.04</t>
  </si>
  <si>
    <t>REJILLA RETORNO 825X225mm. (RR-02)</t>
  </si>
  <si>
    <t>Suministro e instalación de rejilla de retorno de 825X225 mm, de simple deflexión con aletas en aluminio color a elegir DF, orientables individualmente. Construido en acero zincado lacado negro; Incluso transporte, montaje, parte proporcional de accesorios tales como sellado de juntas, puente de montaje, marco, soportes, elementos de fijación y piezas especiales de remate de montaje, conexión a red de conductos, pequeño material auxiliar, pruebas de funcionamiento y puesta en servicio. Medida la unidad totalmente instalada, probada y funcionando; según RITE y CTE DB HS.</t>
  </si>
  <si>
    <t>2006.05.05</t>
  </si>
  <si>
    <t>DIFUSOR DE AIRE</t>
  </si>
  <si>
    <t>Suministro e instalación de difusor circular con regulación blanco, para instalar en techo, gran capacidad de ventilación y una apertura total para que el aire se distribuya en todas direcciones. para obtener un mayor aprovechamiento de los sistemas de aire acondicionado, este sistema viene con dos compuertas abatibles para permitir la regulación del caudal de aire o incluso cerrarlo.</t>
  </si>
  <si>
    <t>Total 2006.05</t>
  </si>
  <si>
    <t>2006.06</t>
  </si>
  <si>
    <t>REGULACIÓN Y CONTROL</t>
  </si>
  <si>
    <t>2006.06.01</t>
  </si>
  <si>
    <t>TERMOSTATO AMBIENTE PROGRAM.</t>
  </si>
  <si>
    <t>Ud. Termostato ambiente DIGITAL con control por WIFI, programacion independiente del dia de la semana, 6 cambios de nivel diarios con 3 niveles de temperatura ambiente:confort, actividad y reducido. Incluido cableado y conexión de control y a control remoto. Totalmente instalado.</t>
  </si>
  <si>
    <t>2006.06.02</t>
  </si>
  <si>
    <t>INSTALACION ELECTRICA CLIMATIZACION</t>
  </si>
  <si>
    <t>Instalacion Electrica Completa para la INSTALACION DE CLIMATIZACION, incluyendo cuadros electricos, cableado, tubos, bandejas, cajas de registro, empalmes, fijaciones, accesorios, conexionado y demas elementos necesarios. 
Comprende todos los trabajos, materiales y medios auxiliares necesarios para dejar la unidad completa, incluso accesorios, totalmente instalada, probada y en perfecto estado de funcionamiento, segun Documentos de Proyecto, indicaciones de la D.F. y normativa vigente.</t>
  </si>
  <si>
    <t>Total 2006.06</t>
  </si>
  <si>
    <t>2006.07</t>
  </si>
  <si>
    <t>2006.07.01</t>
  </si>
  <si>
    <t>LEGALIZACION Y PUESTA EN MARCHA INSTALACION CLIMATIZACION</t>
  </si>
  <si>
    <t>a. Puesta en marcha y documentacion: Presentacion en fisico y CAD de los planos reales de la instalacion ejecutada, certificados CE de los materiales, fichas tecnicas de todos los elementos y productos empleados en la instalacion, garantias de los equipos, libros de mantenimiento, puesta en marcha de los equipos
b. Legalizacion de proyecto.</t>
  </si>
  <si>
    <t>Total 2006.07</t>
  </si>
  <si>
    <t>Total 2006</t>
  </si>
  <si>
    <t>2007</t>
  </si>
  <si>
    <t>INSTALACIÓN DE VENTILACIÓN</t>
  </si>
  <si>
    <t>2007.01</t>
  </si>
  <si>
    <t>VENTILACIÓN VIVIENDAS</t>
  </si>
  <si>
    <t>2007.01.01</t>
  </si>
  <si>
    <t>07.01.01.01</t>
  </si>
  <si>
    <t>VMC COMPAC.HIGRO 1XØ160MM 1XØ125MM 4XØ80MM EC</t>
  </si>
  <si>
    <t>Suministro e instalación de central de ventilación Simple Flujo, SI-24-2040A_marca 72 Viv. Plurif. en Puerto De Santa Siber, modelo SIBER VMC ECO HIGRO. Concebido para la extracción del aire viciado con sistema VMC Higrorregulable según DIT 597R/23.
o Prestaciones del flujo de aire:
- Regulación del caudal de ventilación entre 0 y 400 m3/h
- Pérdida de carga disponible hasta 200Pa
o Potencia acústica Lwa de 50 dB(A)
o Prestaciones de consumo de la máquina:
- Tensión y frecuencia de trabajo: 230 v - 50 Hz
- Índice de protección: IP44
- Potencia máxima: 33W
- Clase energética B según Reglamento CE nº 1253/2014
o Peso: 4 kg 
o Dimensiones (lxhxp) en mm: 460x360x181
o Fabricado mediante polímero técnico, garantizando el aislamiento acústico y la máxima estanqueidad del aire. Material altamente reciclable, reduciendo el consumo de recursos y la degradación ambiental.
o Ventilador centrífugo EC a presión constante, con álabes inclinados adelante mediante alimentación a corriente continua.
o Incluye una salida de expulsión de aire viciado de D.160mm y 5 entradas de recogida de aire viciado (4 entradas orientables 360º de D. 80mm y una entrada de D.125mm). 
o El equipo es multiposición, se puede instalar tanto en horizontal como en vertical, siendo especialmente recomendado en falso techo gracias a su muy baja altura.
o Sistema de fijación mediante Silentblocks Antivibratorios incluidos.
o Control opcional:
- Interruptor de 3 posiciones
Se ejecutará según las especificaciones del fabricante.
Incluye: Replanteo del conjunto. Colocación de la estructura soporte. Colocación y fijación. Pruebas y certificado de garantía de la instalación.</t>
  </si>
  <si>
    <t>07.01.01.02</t>
  </si>
  <si>
    <t>INTER. 3 POSIC. EMP.CAJA(SIN IND.FILT/CABLE CONX)</t>
  </si>
  <si>
    <t>Suministro e instalación de interruptor de 3 posiciones empotrable, SI-24-2040A. Medida la unidad según la cantidad ejecutada, probada y funcionadno correctamente.</t>
  </si>
  <si>
    <t>07.01.01.03</t>
  </si>
  <si>
    <t>TAPA Ø125MM PARA EQUIPO SFECO (5 UDS)</t>
  </si>
  <si>
    <t>Suministro e instalación de tapas para entradas de grupo de ventilación VMC SF ECO de diámetro 125mm, incluye 5 tapas, modelo SFECO_TAPA 125. Medida la unidad según la cantidad ejecutada, probada y funcionadno correctamente.</t>
  </si>
  <si>
    <t>Total 2007.01.01</t>
  </si>
  <si>
    <t>2007.01.02</t>
  </si>
  <si>
    <t>07.01.02.01</t>
  </si>
  <si>
    <t>CONDUCTO RECTANGULAR 110x55 mm</t>
  </si>
  <si>
    <t>Suministro e instalación de conducto rectangular termoplástico ignifugado de dimensiones 110x55x3000mm SI-24-2040A. Incluye parte proporcional de sujeciones, codos, tés y accesorios necesarios para conductos termoplásticos, marca SIBER.</t>
  </si>
  <si>
    <t>07.01.02.02</t>
  </si>
  <si>
    <t>CONDUCTO RECTANGULAR 200x55 mm</t>
  </si>
  <si>
    <t>Total 2007.01.02</t>
  </si>
  <si>
    <t>2007.01.03</t>
  </si>
  <si>
    <t>REJILLAS Y ACCESORIOS</t>
  </si>
  <si>
    <t>07.01.03.01</t>
  </si>
  <si>
    <t>BOCA EXTRACCIÓN AUTO 30M3/HR SIN CONECTOR</t>
  </si>
  <si>
    <t>Suministro e instalación de boca de extracción autorregulable con caudal de extracción de 30 m3/h, sin conector, para instalación en locales húmedos, modelo BE 30. Medida la unidad según la cantidad ejecutada, probada y funcionadno correctamente.</t>
  </si>
  <si>
    <t>07.01.03.02</t>
  </si>
  <si>
    <t>BOCA EXTRACCIÓN AUTO 60M3/HR SIN CONECTOR</t>
  </si>
  <si>
    <t>Suministro e instalación de boca de extracción autorregulable con caudal de extracción de 60 m3/h, sin conector, para instalación en locales húmedos, modelo BE 60. Medida la unidad según la cantidad ejecutada, probada y funcionadno correctamente.</t>
  </si>
  <si>
    <t>07.01.03.03</t>
  </si>
  <si>
    <t>BRIDA MINICONDUCTO 200x55 mm</t>
  </si>
  <si>
    <t>Suministro e instalación de brida miniconduto 200x55 mm.</t>
  </si>
  <si>
    <t>07.01.03.04</t>
  </si>
  <si>
    <t>CODO 90º VERTICAL 200x55 mm</t>
  </si>
  <si>
    <t>Suministro e instalación de conducto 90º vertical 200x55 mm.</t>
  </si>
  <si>
    <t>07.01.03.05</t>
  </si>
  <si>
    <t>MANGUITO HEMBRA 200x55 mm</t>
  </si>
  <si>
    <t>Suministro e instalación de manguito hembra 200x55 mm.</t>
  </si>
  <si>
    <t>07.01.03.06</t>
  </si>
  <si>
    <t>BARRA MINICONDUCTO 200x55 mm L=3m</t>
  </si>
  <si>
    <t>Suministro e instalación de barra miniconducto 200x55 mm L=3m.</t>
  </si>
  <si>
    <t>07.01.03.07</t>
  </si>
  <si>
    <t>MANGUITO MIXTO RECTO 200x55/Ø125 mm</t>
  </si>
  <si>
    <t>Suministro e instalación de manguito mixto recto 200x55 Ø125  m.</t>
  </si>
  <si>
    <t>07.01.03.08</t>
  </si>
  <si>
    <t>CODO 90º HORIZONTAL 100x55</t>
  </si>
  <si>
    <t>Suministro e instalación de codo 90º horizontal 100x55 mm.</t>
  </si>
  <si>
    <t>07.01.03.09</t>
  </si>
  <si>
    <t>CODO 90º HORIZONTAL 200x55 mm</t>
  </si>
  <si>
    <t>Suministro e instalación de codo 90º horizontal 200x55 mm</t>
  </si>
  <si>
    <t>07.01.03.10</t>
  </si>
  <si>
    <t>MANGUITO HEMBRA 100x55 mm</t>
  </si>
  <si>
    <t>Suministro e instalación de maguito hembra 100x55 mm.</t>
  </si>
  <si>
    <t>07.01.03.11</t>
  </si>
  <si>
    <t>TE 90º HORIZONTAL 200x55 mm</t>
  </si>
  <si>
    <t>Suministro e instalación de te 90º horizontal 200x55 mm.</t>
  </si>
  <si>
    <t>07.01.03.12</t>
  </si>
  <si>
    <t>REDUCCIÓN 200x55/100x55 mm</t>
  </si>
  <si>
    <t>Suministro e instalación de reducción 200x55/100x55 mm.</t>
  </si>
  <si>
    <t>07.01.03.13</t>
  </si>
  <si>
    <t>MANGUITO MIXTO RECTO 100x55/Ø80 mm</t>
  </si>
  <si>
    <t>Suministro e instalación de  manguito mixto recto 100x55/Ø80 mm.</t>
  </si>
  <si>
    <t>07.01.03.14</t>
  </si>
  <si>
    <t>CODO 90º MIXTO VERTICAL 100x55/Ø80 mm</t>
  </si>
  <si>
    <t>Suministro e instalación de codo 90º mixto vertical 100x55/Ø80 mm.</t>
  </si>
  <si>
    <t>07.01.03.15</t>
  </si>
  <si>
    <t>CODO 90º MIXTO VERTICAL 200x55/Ø125 mm</t>
  </si>
  <si>
    <t>Suministro e instalación de codo 90º mixto vertical 200x0/Ø125.5 mm.</t>
  </si>
  <si>
    <t>07.01.03.16</t>
  </si>
  <si>
    <t>BARRA MINICONDUCTO 100x55 mm L=3m</t>
  </si>
  <si>
    <t>Suministro e instalación de barra miniconducto 100x55 mm L=3m.</t>
  </si>
  <si>
    <t>Total 2007.01.03</t>
  </si>
  <si>
    <t>Total 2007.01</t>
  </si>
  <si>
    <t>2007.02</t>
  </si>
  <si>
    <t>VENTILACIÓN GARAJE</t>
  </si>
  <si>
    <t>2007.02.01</t>
  </si>
  <si>
    <t>07.02.01.01</t>
  </si>
  <si>
    <t>VENTILADOR CHGT/4-800-3/8</t>
  </si>
  <si>
    <t>Suministro e instalación de caja de ventilación helicoidal modelo CHGT/4-800-3/8 1,1 kW marca S&amp;P o equivalente, capacitada para trabajar inmersas a F300, fabricadas en chapa galvanizada, con aislamiento interior ignífugo (M0) de fibra de vidrio de 25 mm de espesor, hélice de aluminio tipo aerofoil, con casquillo de arrastre de acero y motor trifásico, IP55, Clase H para funcionar en uso continuo (s1) o emergencia (S2).
Para un caudal 8006 m³/h y presión estática 200 Pa.
Cada ventilador incluye convertidor de frecuencia.
Incluso sujeciones, elementos de cuelgue, interconexión eléctrica y de control, silenciador, rejillas acústicas y elementos necesarios para la atenuación acústica y cumplimiento de la normativa en materia de ruidos, medios auxiliares, p.p. de ayudas de albañileria y material complementario. Medida la unidad según la cantidad ejecutada, probada y funcionando correctamente.</t>
  </si>
  <si>
    <t>Total 2007.02.01</t>
  </si>
  <si>
    <t>2007.02.02</t>
  </si>
  <si>
    <t>07.02.02.01</t>
  </si>
  <si>
    <t>CONDUCTOS CHAPA GALVANIZADA</t>
  </si>
  <si>
    <t>Conducto rectangular construido con chapa de acero galvanizado contraincendios monosector de 0,8 mm de espesor, clasificación E300 60, plegada en los extremos. El tipo de unión es por vaina deslizante aportando al sistema una estanqueidad al aire CLASE A certificado. Incluso elementos para soporte y cuelgue y ayudas de albañilería. Medida la superficie ejecutada, las curvas por el radio mayor y las reducciones según la sección mayor.
Incluye accesorios y piezas especiales. Totalmente instalado y funcionando correctamente.</t>
  </si>
  <si>
    <t>Total 2007.02.02</t>
  </si>
  <si>
    <t>2007.02.03</t>
  </si>
  <si>
    <t>07.02.03.01</t>
  </si>
  <si>
    <t>REJILLA  DE EXTRACCIÓN 1215x215 mm (R1)</t>
  </si>
  <si>
    <t>Suministro e instalación de rejilla de extracción 1215x215 mm, modelo KG8 marca SHCAKO o equivalente, con compuerta de regulación. Incluso embocadura a conductos. Comprende todos los trabajos, materiales y medios auxiliares necesarios para dejar la unidad completa, totalmente instalada, probada y en perfecto estado de funcionamiento, segun Planos y demas Documentos de Proyecto, indicaciones de la D.F. y normativa vigente.</t>
  </si>
  <si>
    <t>07.02.03.02</t>
  </si>
  <si>
    <t>INTERRUPTOR TIPO SETA MARCHA PARO</t>
  </si>
  <si>
    <t>Suministro e instalación de Interruptor tipo seta para marcha-paro de sistemas de ventilación, protegido mediante caja exterior de color rojo y rotulada "VENTILACIÓN. USO EXCLUSIVO DE BOMBEROS". Incluso p.p. de cableado de conexionado con cuadro de control, pequeño material, situado en la entrada acceso al sótano. Medida la unidad totalmente instalada, probada y funcionando.</t>
  </si>
  <si>
    <t>Total 2007.02.03</t>
  </si>
  <si>
    <t>2007.02.04</t>
  </si>
  <si>
    <t>DETECCIÓN DE CO</t>
  </si>
  <si>
    <t>07.02.04.01</t>
  </si>
  <si>
    <t>CENTRAL DE DETECCIÓN CO 4 ZONAS (16 DET/ ZONA)</t>
  </si>
  <si>
    <t>Suministro e instalación de central de detección automática de monóxido de carbono (4 zonas) homologada. Central modular de 4 zonas con capacidad para controlar hasta 16 detectores por zona. Características:
- Lectura de concentraciones máximas o medias
- Discriminador de averías
- Auto descontaminación automática de detectores
- Autotest bidireccional de línea y filtro de red
- Dimensiones: 390 x 290 x 125 cm.
- Alimentación Eléctrica: 230V
- Consumo Eléctrico: 4.5 W
Medida la unidad totalmente instalada, probada y funcionando, incluso transporte y pequeño material auxiliar para su correcta instalación y funcionamiento; conforme a CTE DB HS-3.</t>
  </si>
  <si>
    <t>07.02.04.02</t>
  </si>
  <si>
    <t>DETECTOR DE MONÓXIDO DE CARBONO</t>
  </si>
  <si>
    <t>Suministro e instalación de detector de monóxido de carbono (CO) con base homologado. Con rango de medida de 0 a 300 ppm de CO, temperatura de trabajo de -10ºC a 60ºC y grado de protección IP20 y cobertura de 200 m2 en CO. Homologado por el ministerio de insdustria y energía.
Medida la unidad totalmente instalada, probada y funcionando, incluso transporte y pequeño material auxiliar para su correcta instalación y funcionamiento; conforme a CTE DB HS-3.</t>
  </si>
  <si>
    <t>07.02.04.03</t>
  </si>
  <si>
    <t>CABLE FLEXIBLE 3x1,5 mm2 BAJO TUBO PVC RÍGIDO 16mm</t>
  </si>
  <si>
    <t>Suministro e instalación de cableado de detección CO para instalación en interior de edificios compuesto por manguera libre de halógenos de 2x1,5 mm2 apantallados con cinta de aluminio y cubierta funda de poliéster , colocada bajo tubo de PVC rígido o flexible,  D=16.  no propagador del fuego y llama s/ UNE-EN 50.265 2-1, Incluso  p.p. de elementos de fijación y conexionado. Medida la longitud ejecutada, comprobada y en funcionamiento; conforme a CTE DB HS-3.</t>
  </si>
  <si>
    <t>07.02.04.04</t>
  </si>
  <si>
    <t>SIRENA CON FOCO LED EXCESO CO</t>
  </si>
  <si>
    <t>Suministro e instalación de sirena con indicación luminosa de foco de tipo LED para alarma de exceso de CO, para uso interior o exterior, en color rojo. De 95 dB de nivel sonoro a 1 m y grado de protección IP-30 ó IP-65. Equipo con certificado CE y CPR, conforme a Norma EN 54-3. Medida la unidad totalmente instalada, comprobada y en funcionamiento, i/p.p. de conexiones; conforme a CTE DB HS-3.</t>
  </si>
  <si>
    <t>07.02.04.05</t>
  </si>
  <si>
    <t>CAJA DE REGISTRO</t>
  </si>
  <si>
    <t>Suministro e instalación de caja de registro, rectangular con 7 conos y tapa de registro con tornillo de 1/4 de vuelta. Instalación es superficie. Incluso p.p. de medios auxiliares, material complementario y ayudas de albañilería. Incluso montaje y conexiones. Medida la unidad instalada y funcionando.</t>
  </si>
  <si>
    <t>07.02.04.06</t>
  </si>
  <si>
    <t>LÍNEAS DE INTERCONEXIÓN CENTRAL CO - CENTRAL PCI</t>
  </si>
  <si>
    <t>Suministro e instalación de lineas de interconexión entre centralita de detección de CO y la centralita de detección de incendios. Cable manguera rojo/negro de 3 x 1,5 mm. Trenzado y apantallado, de muy baja capacidad, libre de halógenos. Temperatura de trabajo: -20ºC a 85ºC. Canalizadas bajo tubería de PVC rígida, incluso parte proporcional de medios auxiliares, pequeño material complementario, cajas de derivación necesarias, ayudas de albañilería, elementos de fijación, piezas especiales de unión. Medida la longitud ejecutada. Totalmente instalada, probada y funcionando correctamente.</t>
  </si>
  <si>
    <t>Total 2007.02.04</t>
  </si>
  <si>
    <t>2007.02.05</t>
  </si>
  <si>
    <t>LEGALIZACIÓN VENTILACIÓN GARAJE</t>
  </si>
  <si>
    <t>07.02.05.01</t>
  </si>
  <si>
    <t>LEGALIZACIÓN Y DOCUMENTACIÓN INSTALACIÓN VENTILACIÓN</t>
  </si>
  <si>
    <t>Preparación de toda la documentación de obra para la instalacion de ventilación forzada, incluso proyecto y planos "as built" y Proyecto especifico de ventilación forzada de garaje</t>
  </si>
  <si>
    <t>Total 2007.02.05</t>
  </si>
  <si>
    <t>Total 2007.02</t>
  </si>
  <si>
    <t>2007.04</t>
  </si>
  <si>
    <t>VENTILACIÓN ADICIONAL DE CAMPANAS DE COCINAS</t>
  </si>
  <si>
    <t>2007.04.01</t>
  </si>
  <si>
    <t>COMPUERTA ANTIRRETORNO D150</t>
  </si>
  <si>
    <t>Compuertas antirretorno diámetro 150 para instalaciones de ventilación con funcionamiento puntual, evita la entrada de aire exterior en caso de parada del ventilador. Construcción en acero galvanizado estampado para diámetros de 80 a 200mm y de acero soldado y moleteado para diámetros de 250 a 400mm.
Totalmente instalado y funcionando correctamente.</t>
  </si>
  <si>
    <t>2007.04.02</t>
  </si>
  <si>
    <t>CONDUCTO RECTANGULAR 170x90 mm</t>
  </si>
  <si>
    <t>Suministro e instalación de conducto termoplástico ignifugado, para redes de ventilación adiccional de campana, rectangular de dimensiones 90x170 mm.
Incluso transporte, montaje, parte proporcional de accesorios tales como entronques, embocaduras, derivaciones, reducciones, sellado de juntas, manguitos, soportes, elementos de fijación y piezas especiales de remate de montaje, pequeño material auxiliar, pruebas de funcionamiento y puesta en servicio.. Medida la longitud ejecutada, comprobada y en funcionamiento; conforme a CTE DB HS-3.</t>
  </si>
  <si>
    <t>Total 2007.04</t>
  </si>
  <si>
    <t>Total 2007</t>
  </si>
  <si>
    <t>Total 20.B1</t>
  </si>
  <si>
    <t>20.B2</t>
  </si>
  <si>
    <t>INSTALACIONES BLOQUE 2</t>
  </si>
  <si>
    <t>201</t>
  </si>
  <si>
    <t>201.01</t>
  </si>
  <si>
    <t>201.01.01</t>
  </si>
  <si>
    <t>201.01.02</t>
  </si>
  <si>
    <t>201.01.03</t>
  </si>
  <si>
    <t>201.01.04</t>
  </si>
  <si>
    <t>ACOMETIDA FONTANERIA Ø40 mm</t>
  </si>
  <si>
    <t>Suministro y montaje de acometida enterrada para abastecimiento de agua potable de longitud variable s/ documentacion de proyecto, que une la red general de distribucion de agua potable de la empresa suministradora con la instalacion general del edificio, continua en todo su recorrido sin uniones o empalmes intermedios no registrables, formada por tubo de polietileno PE 100, de diametro 40 mm, colocada sobre lecho de arena de 15 cm de espesor, en el fondo de la zanja previamente excavada, debidamente compactada y nivelada con pison vibrante de guiado manual, relleno lateral compactando hasta los riñones y posterior relleno con la misma arena hasta 10 cm por encima de la generatriz superior de la tuberia; collarin de toma en carga colocado sobre la red general de distribucion que sirve de enlace entre la acometida y la red; llave de corte de esfera de 2 1/2" de diametro con mando de cuadradillo colocada mediante union roscada, situada junto a la edificacion, fuera de los limites de la propiedad, alojada en arqueta prefabricada de polipropileno de 55x55x55 cm, colocada sobre solera de hormigon en masa HMI20/P/20/I de 15 cm de espesor. Incluso p/p de accesorios y piezas especiales, demolicion y levantado del firme existente, posterior reposicion con hormigon en masa HM-20/P/20/I, y conexion a la red. Sin incluir la excavacion ni el posterior relleno principal. Totalmente montada, conexionada y probada por la empresa instaladora mediante las correspondientes pruebas de servicio (incluidas en este precio).
Incluye: Replanteo y trazado de la acometida, coordinado con el resto de instalaciones o elementos que puedan tener interferencias. Rotura del pavimento con compresor. Eliminacion de las tierras sueltas del fondo de la excavacion. Vertido y compactacion del hormigon en formacion de solera. Colocacion de la arqueta prefabricada. Vertido de la arena en el fondo de la zanja. Colocacion de la tuberia. Montaje de la llave de corte. Colocacion de la tapa. Ejecucion del relleno envolvente. Empalme de la acometida con la red general del municipio. Realizacion de pruebas de servicio. Pago de tasas y licencia en el Ayuntamiento.</t>
  </si>
  <si>
    <t>Total 201.01</t>
  </si>
  <si>
    <t>201.02</t>
  </si>
  <si>
    <t>201.02.01</t>
  </si>
  <si>
    <t>201.02.02</t>
  </si>
  <si>
    <t>201.02.04</t>
  </si>
  <si>
    <t>GRUPO DE PRESION AGUA POTABLE EBARA AP B/23-3 VV</t>
  </si>
  <si>
    <t>Suministro e instalación de grupo de presión de agua completo, marca EBARA AP B/23-3 VV para un caudal de 11,27 m³/h y 56,27 m.c.a., formado por 3 bombas centrífugas marca EBARA CVM B/23 tipo multiceliular vertical, con una potencia unitaria por bomba de 1,7 kW, placa superior, cuerpo inferior y contrabidas en hierro fundido, impulsores y difusores de policarbonato reforzado con fibra de vidrio, eje de acero inoxidable AISI 416, camisa exterior en acero inoxidable AISI 304, provista de cierre mecánico Cerámica/Carbono/NBR, rodamientos de bolas sellados. Accionamiento mediante motor asíncrono TEFC, de 2 polos 2850 r.p.m., aislamiento clase F, eficiencia IE3, protección IP 44, para alimentación trifásica a 400 V 50 Hz.
Bancada metálica comñun para bombas y cuadro eléctrico; válvulas antirretorno y de aislamiento montadas en impulsión de bombas, colecto de impulsión fabricado en aceo 2 1/2"; manómetro; presostado de emrgencia con válvula de aislamiento.
Grupo conforme al Código Técnico de la Edificación CTE-HS 4.
Depósito hidroneumático para agua fría potable, con menbrana de caucho atóxico sintético, construido en chapa de acero con protección exterior, sobre superficie fosfatada e imprimación con terminado al horno, de 200 litros de capacidad, timbrado a una presión de 10 Bar.
Comprende todos los trabajos, conexiones, cableado eléctrico y de control, materiales y medios auxiliares necesarios para dejar la unidad completa, totalmente instalada, probada y en perfecto estado de funcionamiento, segun Documentos de Proyecto, indicaciones de la D.F. y normativa vigente. Modelos y marcas s/ Memoria Tecnica.</t>
  </si>
  <si>
    <t>201.02.05</t>
  </si>
  <si>
    <t>GRUPO DE PRESION AGUA POTABLE EBARA AP B/20-3 VV</t>
  </si>
  <si>
    <t>Suministro e instalación de grupo de presión de agua completo, marca EBARA AP B/23-3 VV para un caudal de 8,71 m³/h y 59,68 m.c.a., formado por 3 bombas centrífugas marca EBARA CVM B/20 tipo multiceliular vertical, con una potencia unitaria por bomba de 1,5 kW, placa superior, cuerpo inferior y contrabidas en hierro fundido, impulsores y difusores de policarbonato reforzado con fibra de vidrio, eje de acero inoxidable AISI 416, camisa exterior en acero inoxidable AISI 304, provista de cierre mecánico Cerámica/Carbono/NBR, rodamientos de bolas sellados. Accionamiento mediante motor asíncrono TEFC, de 2 polos 2850 r.p.m., aislamiento clase F, eficiencia IE3, protección IP 44, para alimentación trifásica a 400 V 50 Hz.
Bancada metálica comñun para bombas y cuadro eléctrico; válvulas antirretorno y de aislamiento montadas en impulsión de bombas, colecto de impulsión fabricado en aceo 2 1/2"; manómetro; presostado de emrgencia con válvula de aislamiento.
Grupo conforme al Código Técnico de la Edificación CTE-HS 4.
Depósito hidroneumático para agua fría potable, con menbrana de caucho atóxico sintético, construido en chapa de acero con protección exterior, sobre superficie fosfatada e imprimación con terminado al horno, de 200 litros de capacidad, timbrado a una presión de 10 Bar.
Comprende todos los trabajos, conexiones, cableado eléctrico y de control, materiales y medios auxiliares necesarios para dejar la unidad completa, totalmente instalada, probada y en perfecto estado de funcionamiento, segun Documentos de Proyecto, indicaciones de la D.F. y normativa vigente. Modelos y marcas s/ Memoria Tecnica.</t>
  </si>
  <si>
    <t>201.02.06</t>
  </si>
  <si>
    <t>201.02.07</t>
  </si>
  <si>
    <t>201.02.08</t>
  </si>
  <si>
    <t>201.02.09</t>
  </si>
  <si>
    <t>201.02.10</t>
  </si>
  <si>
    <t>TUBERÍA ENTERRADA  AGUA POTABLE PEAD D40MM</t>
  </si>
  <si>
    <t>Suministro y montaje de tuberia para alimentacion de agua potable desde acometida a entrada del edificio, colocada superficialmente y fijada al paramento protegida superficialmente con coquilla de 9 mm, formada por tubo de polietileno (PEAD) de 40 mm diametro exterior, PN=16 atm. Incluso p/p de elementos de montaje y sujecion a la obra (abrazaderas isofonicas cada 1,5 m), accesorios y piezas especiales colocados mediante union con junta a presion reforzada con anillo, y demas material auxiliar. Totalmente montada, conexionada y probada por la empresa instaladora mediante las correspondientes pruebas de servicio.
Comprende todos los trabajos, materiales y medios auxiliares necesarios para dejar la unidad completa, totalmente instalada, probada y en perfecto estado de funcionamiento.</t>
  </si>
  <si>
    <t>Total 201.02</t>
  </si>
  <si>
    <t>201.03</t>
  </si>
  <si>
    <t>201.03.01</t>
  </si>
  <si>
    <t>201.03.01.01</t>
  </si>
  <si>
    <t>201.03.01.02</t>
  </si>
  <si>
    <t>BATERIA DE 36 CONTADORES</t>
  </si>
  <si>
    <t>Suministro e instalación de batería de acero galvanizado de 36 contadores, de 2 1/2"" y salidas con conexión embridada, para centralización de contadores de 3/4" DN 20 mm en tres filas, con llave de corte, llaves de entrada, grifos de comprobación, válvulas de retención, llaves de salida, latiguillos y cuadro de clasificación. Incluso anclajes, soportes para la batería y demás material auxiliar. Totalmente montada, conexionada y probada, verificado y con prueba de carga. 
Incluye: Replanteo. Colocación y fijación del soporte de batería. Colocación y fijación de accesorios y piezas especiales. Colocación de la batería. Colocación del cuadro de clasificación. Conexionado.
Criterio de medición de proyecto: Número de unidades previstas, según documentación gráfica de Proyecto.
Criterio de medición de obra: Se medirá el número de unidades realmente ejecutadas según especificaciones de Proyecto.</t>
  </si>
  <si>
    <t>Total 201.03.01</t>
  </si>
  <si>
    <t>201.03.02</t>
  </si>
  <si>
    <t>201.03.02.01</t>
  </si>
  <si>
    <t>Total 201.03.02</t>
  </si>
  <si>
    <t>Total 201.03</t>
  </si>
  <si>
    <t>201.04</t>
  </si>
  <si>
    <t>201.04.01</t>
  </si>
  <si>
    <t>201.04.02</t>
  </si>
  <si>
    <t>TUBERÍA PE-X, COLGADA, DIÁM. 63mm</t>
  </si>
  <si>
    <t>Suministro e instalación de tubería formada por tubo de polietileno reticulado (PE-Xa), serie 5, de 63 mm de diámetro exterior, PN=6 atm y 2,9 mm de espesor, suministrado en rollos. Instalación en superficie. Incluso material auxiliar para montaje y sujeción a la obra, accesorios y piezas especiales.</t>
  </si>
  <si>
    <t>201.04.03</t>
  </si>
  <si>
    <t>201.04.04</t>
  </si>
  <si>
    <t>201.04.05</t>
  </si>
  <si>
    <t>201.04.06</t>
  </si>
  <si>
    <t>201.04.07</t>
  </si>
  <si>
    <t>201.04.11</t>
  </si>
  <si>
    <t>CANALIZACIÓN PPR, COLGADA, DIÁM. 40x2.9 mm.</t>
  </si>
  <si>
    <t>Canalización de polipropileno, colgada de forjado, de 40 mm de diámetro exterior y 2,90 mm de espesor, apto uso alimentario y con tratamiento antimicrobiano, pn 10, incluso p.p. de soportes, piezas especiales, pequeño material y ayudas de albañilería; instalada según cte y rite, medida la longitud ejecutada, probada y funcionando den todos sus aspectos.</t>
  </si>
  <si>
    <t>201.04.12</t>
  </si>
  <si>
    <t>CANALIZACIÓN PPR, ENTERRADA, DIÁM. 40x2.9 mm.</t>
  </si>
  <si>
    <t>Canalización de polipropileno, enterrada, de 40 mm de diámetro exterior y 2,90 mm de espesor, apto uso alimentario y con tratamiento antimicrobiano, pn 10, incluso p.p. de soportes, piezas especiales, pequeño material y ayudas de albañilería; instalada según cte y rite, medida la longitud ejecutada, probada y funcionando den todos sus aspectos.</t>
  </si>
  <si>
    <t>Total 201.04</t>
  </si>
  <si>
    <t>201.05</t>
  </si>
  <si>
    <t>201.05.01</t>
  </si>
  <si>
    <t>201.05.02</t>
  </si>
  <si>
    <t>201.05.03</t>
  </si>
  <si>
    <t>201.05.04</t>
  </si>
  <si>
    <t>201.05.05</t>
  </si>
  <si>
    <t>RED INTERIOR ASEO</t>
  </si>
  <si>
    <t>INSTALACION DE CUARTO DE ASEO
Cuarto de aseo con dotación para: inodoro y lavabo realizada con tubo de polietileno reticulado (PE-X), para la red de agua fría y caliente que conecta la derivación particular o una de sus ramificaciones con cada uno de los aparatos sanitarios, con los diámetros necesarios para cada punto de servicio. Incluso llaves de volante de paso de cuarto húmedo para el corte del suministro de agua, de polietileno reticulado (PE-X), p/p de material auxiliar para montaje y sujeción a la obra, derivación particular, accesorios de derivaciones. Totalmente montada, conexionada y probada por la empresa instaladora mediante las correspondientes pruebas de servicio (incluidas en este precio), protegidas en los tramos colgados mediante coquillas elastoméricas de reacción al fuego M1 de espesor segun RITE para agua caliente. La red de agua fría dispondrá de tubo corrugado para evitar humedades por condensación en las tuberías. Se encintará con cinta roja el agua caliente sanitaria y con cinta azul el agua fría en tramos no empotrados y enfundadas con tubo de PVC tipo Artiglas en tramos empotrados, en color azul o rojo según sea agua fria o caliente en tramos empotrados. incluso dos llaves de corte tipo esfera con maneta, de 1" en cuartos húmedos (agua fría) y 3/4"(agua caliente), situadas encima de la puerta, enganches de aparatos y conexión a la griferia de cada aparato, p.p. de conexiones, uniones y piezas especiales.Totalmente instalada y funcionando. Según planos de detalle y cuantos trabajos, medios y materiales sean precisos a juicio de la Dirección Facultativa
Incluye: Replanteo del recorrido de las tuberías y de la situación de las llaves. Colocación y fijación de tuberías y llaves. Realización de pruebas de servicio.</t>
  </si>
  <si>
    <t>Total 201.05</t>
  </si>
  <si>
    <t>201.06</t>
  </si>
  <si>
    <t>201.06.01</t>
  </si>
  <si>
    <t>201.06.02</t>
  </si>
  <si>
    <t>Suministro e instalación de equipo de grifería para fregadero con mezclador exterior,crucetas cromadas, caño giratorio con aireador, válvula de desagüe, enlace, tapón y cadenilla; construido según CTE e instrucciones del fabricante. Medida la cantidad ejecutada.</t>
  </si>
  <si>
    <t>201.06.03</t>
  </si>
  <si>
    <t>201.06.04</t>
  </si>
  <si>
    <t>201.06.05</t>
  </si>
  <si>
    <t>Suministro e instalación de equipo de grifería para lavavajillas de latón cromado de calidad media, formado por llave de paso con cruceta cromada; construido según CTE e instrucciones del fabricante. Medida la cantidad ejecutada. Inlcuso llaves de escuadra para agua fíra y agua caliente.</t>
  </si>
  <si>
    <t>201.06.06</t>
  </si>
  <si>
    <t>201.06.07</t>
  </si>
  <si>
    <t>Total 201.06</t>
  </si>
  <si>
    <t>Total 201</t>
  </si>
  <si>
    <t>202</t>
  </si>
  <si>
    <t>202.01</t>
  </si>
  <si>
    <t>202.01.01</t>
  </si>
  <si>
    <t>ACOMETIDA SANEAMIENTO Ø160 A RED GENERAL</t>
  </si>
  <si>
    <t>202.01.03</t>
  </si>
  <si>
    <t>Total 202.01</t>
  </si>
  <si>
    <t>202.02</t>
  </si>
  <si>
    <t>202.02.02</t>
  </si>
  <si>
    <t>202.02.03</t>
  </si>
  <si>
    <t>202.02.04</t>
  </si>
  <si>
    <t>202.02.05</t>
  </si>
  <si>
    <t>202.02.06</t>
  </si>
  <si>
    <t>202.02.07</t>
  </si>
  <si>
    <t>202.02.08</t>
  </si>
  <si>
    <t>202.02.09</t>
  </si>
  <si>
    <t>202.02.11</t>
  </si>
  <si>
    <t>202.02.12</t>
  </si>
  <si>
    <t>202.02.13</t>
  </si>
  <si>
    <t>202.02.14</t>
  </si>
  <si>
    <t>202.02.15</t>
  </si>
  <si>
    <t>202.02.16</t>
  </si>
  <si>
    <t>VALVULA ANTIRETORNO 160 mm</t>
  </si>
  <si>
    <t>Suministro y colocacion de valvula antirretorno de clapeta de PVC serie B de 160 mm, liso color gris con union por encolado; colgado mediante abrazaderas metalicas, en su caso, incluso p.p. de piezas especiales en desvios y medios auxiliares, totalmente instalado. Pruebas, ensayos y Control de Calidad conforme con plan de control descrito en el Proyecto de Ejecucion. Totalmente terminado, segun CTE/DBIHS 5.</t>
  </si>
  <si>
    <t>202.02.17</t>
  </si>
  <si>
    <t>202.02.18</t>
  </si>
  <si>
    <t>IS21.02.19</t>
  </si>
  <si>
    <t>Total 202.02</t>
  </si>
  <si>
    <t>202.03</t>
  </si>
  <si>
    <t>202.03.01</t>
  </si>
  <si>
    <t>202.03.02</t>
  </si>
  <si>
    <t>202.03.03</t>
  </si>
  <si>
    <t>202.03.04</t>
  </si>
  <si>
    <t>202.03.05</t>
  </si>
  <si>
    <t>Total 202.03</t>
  </si>
  <si>
    <t>202.04</t>
  </si>
  <si>
    <t>202.04.01</t>
  </si>
  <si>
    <t>202.04.02</t>
  </si>
  <si>
    <t>202.04.03</t>
  </si>
  <si>
    <t>ASEO</t>
  </si>
  <si>
    <t>Instalación completa de saneamiento para aseo compuesto por:
- 1 inodoro
- 1 lavabo
realizada con tuberías de evacuación PVC insonirazado para saneamiento, de diámetro nominal comprendido entre 32 mm y 110 mm según planos, con extremo abocardado para unir  por junta elástica, unión pegada y espesor según la norma UNE EN 1329. Incluso p.p. codos, tés, y demás accesorios. Incluso sifón individual o bote sifónico según documentación gráfica y con p.p. tubería de diámetro según planos hasta conexión con bajante más próxima de PVC de 90, 110 o 125 mm y manguetón para enlace al inodoro. Sin grifería, aparatos sanitarios ni ayudas de albañilería, y los desagües con tapones, totalmente acabada.
Totalmente instalada, comprobada y en funcionamiento, según los requerimientos del Código Técnico de la Edificación  CTE-DB HS 5.
Incluye:
- Cumplimiento de normativa vigente de obligado cumplimiento, de obligada observancia y especificaciones de proyecto visado y de la DF.
- Ayudas de albañilería. 
- Replanteos y cortes.
- Descarga del material y distribución hasta el tajo
- Colocación, recibido y sellado de todo material
- Limpieza y encolado de uniones. 
- Parte proporcional de medios auxiliares y costes indirectos.
- Totalmente terminado, completo, limpio y funcionando segun normativa vigente.
- Recogida de escombros y transporte a vertedero.
- Medido por ud. completa terminada.
Incluso manta de lana de roca o sistema acustidan para la red colgada insonorizada que pase por salones y dormitorios.</t>
  </si>
  <si>
    <t>202.04.04</t>
  </si>
  <si>
    <t>202.04.05</t>
  </si>
  <si>
    <t>Total 202.04</t>
  </si>
  <si>
    <t>202.05</t>
  </si>
  <si>
    <t>202.05.01</t>
  </si>
  <si>
    <t>202.05.02</t>
  </si>
  <si>
    <t>Total 202.05</t>
  </si>
  <si>
    <t>Total 202</t>
  </si>
  <si>
    <t>203</t>
  </si>
  <si>
    <t>203.01</t>
  </si>
  <si>
    <t>203.01.01</t>
  </si>
  <si>
    <t>203.01.01.01</t>
  </si>
  <si>
    <t>Total 203.01.01</t>
  </si>
  <si>
    <t>203.01.02</t>
  </si>
  <si>
    <t>203.01.02.01</t>
  </si>
  <si>
    <t>Total 203.01.02</t>
  </si>
  <si>
    <t>203.01.03</t>
  </si>
  <si>
    <t>203.01.03.01</t>
  </si>
  <si>
    <t>203.01.03.03</t>
  </si>
  <si>
    <t>Suministro e instalación de centralización prefabricada de contadores modulares homologados por UNESA e instalados según normas de la compañía suministradora. Incluso interruptor general de maniobra de corte de aire de intensidad según documentación del proyecto. Módulos de distribución de embarrado y de salida y protección mediante fusibles según cálculos, incluso módulos precintables, cableado, bases y fusibles de seguridad, interruptor de corte en carga, embarrado, caja de conexión con línea de tierra, borneros, embarrados, rótulos indicativos, p.p de conexionado de líneas repartidoras, totalmente preparado para la colocación de los contadores por parte de la compañía suministradora, incluso p.p de medios auxiliares necesarios. Consta de 2 armarios con los contadores a instalar:
24 contadores monofásicos
La centralización estará preparada para contadores con doble borna para recarga de VE según esquema 2 de la ITC BT-52.
Totalmente probado, montado y funcionando, pruebas y tramitación administrativa, instalada, comprobada y puesta en marcha, todo ello conforme normas de la Compañía Suministradora, indicaciones de Dirección Facultativa, documentación técnica de proyecto, R.E.B.T., y demás normativa vigente.
Incluye protección contra sobretensiones Tipo 1.
Medición por ud instalada según documentación técnica y planos.</t>
  </si>
  <si>
    <t>203.01.03.04</t>
  </si>
  <si>
    <t>CENTRALIZACION DE CONTADORES (CC2)</t>
  </si>
  <si>
    <t>Suministro e instalación de centralización prefabricada de contadores modulares homologados por UNESA e instalados según normas de la compañía suministradora. Incluso interruptor general de maniobra de corte de aire de intensidad según documentación del proyecto. Módulos de distribución de embarrado y de salida y protección mediante fusibles según cálculos, incluso módulos precintables, cableado, bases y fusibles de seguridad, interruptor de corte en carga, embarrado, caja de conexión con línea de tierra, borneros, embarrados, rótulos indicativos, p.p de conexionado de líneas repartidoras, totalmente preparado para la colocación de los contadores por parte de la compañía suministradora, incluso p.p de medios auxiliares necesarios. Consta de 2 armarios con los contadores a instalar:
15 contadores monofásicos
La centralización estará preparada para contadores con doble borna para recarga de VE según esquema 2 de la ITC BT-52.
Totalmente probado, montado y funcionando, pruebas y tramitación administrativa, instalada, comprobada y puesta en marcha, todo ello conforme normas de la Compañía Suministradora, indicaciones de Dirección Facultativa, documentación técnica de proyecto, R.E.B.T., y demás normativa vigente.
Incluye protección contra sobretensiones Tipo 1.
Medición por ud instalada según documentación técnica y planos.</t>
  </si>
  <si>
    <t>203.01.03.05</t>
  </si>
  <si>
    <t>CENTRALIZACION DE CONTADORES (CC3)</t>
  </si>
  <si>
    <t>Suministro e instalación de centralización prefabricada de contadores modulares homologados por UNESA e instalados según normas de la compañía suministradora. Incluso interruptor general de maniobra de corte de aire de intensidad según documentación del proyecto. Módulos de distribución de embarrado y de salida y protección mediante fusibles según cálculos, incluso módulos precintables, cableado, bases y fusibles de seguridad, interruptor de corte en carga, embarrado, caja de conexión con línea de tierra, borneros, embarrados, rótulos indicativos, p.p de conexionado de líneas repartidoras, totalmente preparado para la colocación de los contadores por parte de la compañía suministradora, incluso p.p de medios auxiliares necesarios. Consta de 2 armarios con los contadores a instalar:
2 contadores monofásicos
1 contador trifásico
La centralización estará preparada para contadores con doble borna para recarga de VE según esquema 2 de la ITC BT-52.
Totalmente probado, montado y funcionando, pruebas y tramitación administrativa, instalada, comprobada y puesta en marcha, todo ello conforme normas de la Compañía Suministradora, indicaciones de Dirección Facultativa, documentación técnica de proyecto, R.E.B.T., y demás normativa vigente.
Incluye protección contra sobretensiones Tipo 1.
Medición por ud instalada según documentación técnica y planos.</t>
  </si>
  <si>
    <t>Total 203.01.03</t>
  </si>
  <si>
    <t>203.01.04</t>
  </si>
  <si>
    <t>203.01.04.01</t>
  </si>
  <si>
    <t>203.01.04.02</t>
  </si>
  <si>
    <t>Total 203.01.04</t>
  </si>
  <si>
    <t>203.01.05</t>
  </si>
  <si>
    <t>203.01.05.01</t>
  </si>
  <si>
    <t>Total 203.01.05</t>
  </si>
  <si>
    <t>Total 203.01</t>
  </si>
  <si>
    <t>203.02</t>
  </si>
  <si>
    <t>203.02.01</t>
  </si>
  <si>
    <t>203.02.01.01</t>
  </si>
  <si>
    <t>203.02.01.02</t>
  </si>
  <si>
    <t>203.02.01.03</t>
  </si>
  <si>
    <t>203.02.01.04</t>
  </si>
  <si>
    <t>203.02.01.05</t>
  </si>
  <si>
    <t>203.02.01.06</t>
  </si>
  <si>
    <t>203.02.01.07</t>
  </si>
  <si>
    <t>203.02.01.08</t>
  </si>
  <si>
    <t>203.02.01.09</t>
  </si>
  <si>
    <t>203.02.01.10</t>
  </si>
  <si>
    <t>203.02.01.11</t>
  </si>
  <si>
    <t>203.02.01.12</t>
  </si>
  <si>
    <t>Total 203.02.01</t>
  </si>
  <si>
    <t>203.02.02</t>
  </si>
  <si>
    <t>203.02.02.01</t>
  </si>
  <si>
    <t>203.02.02.02</t>
  </si>
  <si>
    <t>203.02.02.03</t>
  </si>
  <si>
    <t>203.02.02.04</t>
  </si>
  <si>
    <t>203.02.02.05</t>
  </si>
  <si>
    <t>203.02.02.06</t>
  </si>
  <si>
    <t>203.02.02.07</t>
  </si>
  <si>
    <t>CUADRO PROTECION GIMNASIO</t>
  </si>
  <si>
    <t>Cuadro protección gimnasio, previo a su cuadro de mando, formado por caja ABB, de doble aislamiento de empotrar, perfil omega, embarrado de protección, limitador de sobretensiones, interruptores automáticos, diferenciales y PIAS ABB. Instalado, incluyendo cableado y conexionado, según esquema unifilar.</t>
  </si>
  <si>
    <t>203.02.02.08</t>
  </si>
  <si>
    <t>CUADRO PROTECION SALÓN SOCIAL</t>
  </si>
  <si>
    <t>Cuadro protección salón social, previo a su cuadro de mando, formado por caja ABB, de doble aislamiento de empotrar, perfil omega, embarrado de protección, limitador de sobretensiones, interruptores automáticos, diferenciales y PIAS ABB. Instalado, incluyendo cableado y conexionado, según esquema unifilar.</t>
  </si>
  <si>
    <t>203.02.02.09</t>
  </si>
  <si>
    <t>CUADRO PROTECION PISCINA POLIVALENTE</t>
  </si>
  <si>
    <t>Cuadro protección piscina polivalente, previo a su cuadro de mando, formado por caja ABB, de doble aislamiento de empotrar, perfil omega, embarrado de protección, limitador de sobretensiones, interruptores automáticos, diferenciales y PIAS ABB. Instalado, incluyendo cableado y conexionado, según esquema unifilar.</t>
  </si>
  <si>
    <t>203.02.02.10</t>
  </si>
  <si>
    <t>CUADRO PROTECION PISCINA CHAPOTEO</t>
  </si>
  <si>
    <t>Cuadro protección piscina chapoteo previo a su cuadro de mando, formado por caja ABB, de doble aislamiento de empotrar, perfil omega, embarrado de protección, limitador de sobretensiones, interruptores automáticos, diferenciales y PIAS ABB. Instalado, incluyendo cableado y conexionado, según esquema unifilar.</t>
  </si>
  <si>
    <t>203.02.02.11</t>
  </si>
  <si>
    <t>CUADRO PROTEC.SERV.COMUNES URBANIZACIÓN</t>
  </si>
  <si>
    <t>Cuadro principal protección servicios comunes URBANIZACIÓN formado por caja IDE AE92PO o similar, de doble aislamiento de empotrar, perfil omega, embarrado de protección, limitador de sobretensiones, interruptores automáticos, diferenciales y PIAS ABB. Instalado, incluyendo cableado y conexionado, según esquema unifilar.</t>
  </si>
  <si>
    <t>203.02.02.12</t>
  </si>
  <si>
    <t>Total 203.02.02</t>
  </si>
  <si>
    <t>203.02.03</t>
  </si>
  <si>
    <t>203.02.03.01</t>
  </si>
  <si>
    <t>203.02.03.02</t>
  </si>
  <si>
    <t>203.02.03.03</t>
  </si>
  <si>
    <t>203.02.03.04</t>
  </si>
  <si>
    <t>203.02.03.05</t>
  </si>
  <si>
    <t>203.02.03.06</t>
  </si>
  <si>
    <t>DOWNLIGHT LEDINAIRE D150mm 24W 2400 lm 3000 K</t>
  </si>
  <si>
    <t>Total 203.02.03</t>
  </si>
  <si>
    <t>203.02.04</t>
  </si>
  <si>
    <t>203.02.04.01</t>
  </si>
  <si>
    <t>203.02.04.02</t>
  </si>
  <si>
    <t>203.02.04.03</t>
  </si>
  <si>
    <t>203.02.04.04</t>
  </si>
  <si>
    <t>203.02.04.05</t>
  </si>
  <si>
    <t>203.02.04.06</t>
  </si>
  <si>
    <t>Total 203.02.04</t>
  </si>
  <si>
    <t>203.02.05</t>
  </si>
  <si>
    <t>203.02.05.01</t>
  </si>
  <si>
    <t>203.02.05.02</t>
  </si>
  <si>
    <t>203.02.05.03</t>
  </si>
  <si>
    <t>BANDEJA PERFORADA CON TAPA 150x60 mm</t>
  </si>
  <si>
    <t>Suministro y colocación de bandeja portacables de PVC perforada de dimensiones 150x60 mm, de acuerdo a la ITC-BT-14, de 400x60mm, con tapa. Incluye p.p. de materiales, accesorios y soportes para su correcta instalacion, incluso cuatro tabiques separadores.</t>
  </si>
  <si>
    <t>203.02.05.04</t>
  </si>
  <si>
    <t>TUBO PVC Ø75 mm</t>
  </si>
  <si>
    <t>Suministro y colocación de tubo portacables de PVC de Ø75 mm. Incluye p.p. de materiales, accesorios y soportes para su correcta instalacion.</t>
  </si>
  <si>
    <t>Total 203.02.05</t>
  </si>
  <si>
    <t>203.02.06</t>
  </si>
  <si>
    <t>203.02.06.01</t>
  </si>
  <si>
    <t>Total 203.02.06</t>
  </si>
  <si>
    <t>Total 203.02</t>
  </si>
  <si>
    <t>203.03</t>
  </si>
  <si>
    <t>203.03.04</t>
  </si>
  <si>
    <t>203.03.04.01</t>
  </si>
  <si>
    <t>Total 203.03.04</t>
  </si>
  <si>
    <t>203.03.05</t>
  </si>
  <si>
    <t>203.03.05.01</t>
  </si>
  <si>
    <t>203.03.05.02</t>
  </si>
  <si>
    <t>203.03.05.03</t>
  </si>
  <si>
    <t>203.03.05.04</t>
  </si>
  <si>
    <t>203.03.05.05</t>
  </si>
  <si>
    <t>Total 203.03.05</t>
  </si>
  <si>
    <t>203.03.06</t>
  </si>
  <si>
    <t>203.03.06.01</t>
  </si>
  <si>
    <t>203.03.06.02</t>
  </si>
  <si>
    <t>203.03.06.03</t>
  </si>
  <si>
    <t>203.03.06.04</t>
  </si>
  <si>
    <t>Total 203.03.06</t>
  </si>
  <si>
    <t>203.03.07</t>
  </si>
  <si>
    <t>203.03.07.01</t>
  </si>
  <si>
    <t>203.03.07.02</t>
  </si>
  <si>
    <t>203.03.07.03</t>
  </si>
  <si>
    <t>Total 203.03.07</t>
  </si>
  <si>
    <t>203.03.08</t>
  </si>
  <si>
    <t>203.03.08.01</t>
  </si>
  <si>
    <t>Total 203.03.08</t>
  </si>
  <si>
    <t>203.03.09</t>
  </si>
  <si>
    <t>COMUNICACIONES</t>
  </si>
  <si>
    <t>203.03.01</t>
  </si>
  <si>
    <t>203.03.02</t>
  </si>
  <si>
    <t>203.03.03</t>
  </si>
  <si>
    <t>Total 203.03.09</t>
  </si>
  <si>
    <t>Total 203.03</t>
  </si>
  <si>
    <t>203.04</t>
  </si>
  <si>
    <t>203.04.01</t>
  </si>
  <si>
    <t>203.04.02</t>
  </si>
  <si>
    <t>203.04.03</t>
  </si>
  <si>
    <t>203.04.04</t>
  </si>
  <si>
    <t>Total 203.04</t>
  </si>
  <si>
    <t>203.05</t>
  </si>
  <si>
    <t>203.05.01</t>
  </si>
  <si>
    <t>Total 203.05</t>
  </si>
  <si>
    <t>Total 203</t>
  </si>
  <si>
    <t>204</t>
  </si>
  <si>
    <t>204.01</t>
  </si>
  <si>
    <t>204.02</t>
  </si>
  <si>
    <t>Suministro e instalación de estructura de aluminio elevada 1.10 m por encima de la cubierta, con inclinación de 0º sobre cubierta para un total 48 de módulos fotovoltaicos, divididos en grupos de 6 ó 18 paneles según planos de proyecto. Incluso tornillería para la fijación de los paneles a la estructura, pequeño material, p.p. de costes indirectos.</t>
  </si>
  <si>
    <t>204.03</t>
  </si>
  <si>
    <t>INVERSOR CON POTENCIA NOMINAL DE 30 kW</t>
  </si>
  <si>
    <t>Suministro e instalación de inversor para instalación fotovoltaica con potencia nominal de 30 kW. Incluso montaje e instalación de accesorios así como prensaestopas de primera calidad, conexionado, replanteo, elementos de anclaje, p.p. de cajas de derivación, pequeño material, p.p. de costes indirectos. Construido según Reglamento Electrotécnico de Baja Tensión. Medida la unidad totalmente terminada, chequeada, funcionando y certificada.</t>
  </si>
  <si>
    <t>204.04</t>
  </si>
  <si>
    <t>204.05</t>
  </si>
  <si>
    <t>204.06</t>
  </si>
  <si>
    <t>204.07</t>
  </si>
  <si>
    <t>204.08</t>
  </si>
  <si>
    <t>Total 204</t>
  </si>
  <si>
    <t>205</t>
  </si>
  <si>
    <t>205.01</t>
  </si>
  <si>
    <t>205.01.01</t>
  </si>
  <si>
    <t>205.01.01.01</t>
  </si>
  <si>
    <t>205.01.01.02</t>
  </si>
  <si>
    <t>205.01.01.03</t>
  </si>
  <si>
    <t>205.01.01.04</t>
  </si>
  <si>
    <t>205.01.01.05</t>
  </si>
  <si>
    <t>205.01.01.06</t>
  </si>
  <si>
    <t>MÓDULO AISLADOR DE LÍNEA</t>
  </si>
  <si>
    <t>Suministro e instalación de unidad microprocesada para intercalar en un bucle de un sistema analógico-algorítmico (cada 23 equipos máximo), para sectorizar el bucle, conforme a EN 54-14, con la función de control de la corriente de alimentación de los equipos, protegiendo al resto de la instalación en caso de anomalías: caídas de tensión, consumo elevado, cortocircuitos. En caso de malfunción, abre la línea aislando al resto del bucle para que éste siga funcionando. Cuando la anomalía desaparece, se repone automáticamente para restablecer el funcionamiento total del bucle. Dispone de control de corriente bidireccional. Equipo conforme a Norma EN 54-17, con Certificado CE CPR. Medida la unidad totalmente instalada, comprobada y en funcionamiento; i/p.p. de conexiones y medios auxiliares; segun RIPCI y CTE DB SI.</t>
  </si>
  <si>
    <t>205.01.01.07</t>
  </si>
  <si>
    <t>Total 205.01.01</t>
  </si>
  <si>
    <t>205.01.02</t>
  </si>
  <si>
    <t>205.01.02.01</t>
  </si>
  <si>
    <t>Total 205.01.02</t>
  </si>
  <si>
    <t>205.01.03</t>
  </si>
  <si>
    <t>205.01.03.01</t>
  </si>
  <si>
    <t>205.01.03.02</t>
  </si>
  <si>
    <t>205.01.03.03</t>
  </si>
  <si>
    <t>Total 205.01.03</t>
  </si>
  <si>
    <t>Total 205.01</t>
  </si>
  <si>
    <t>205.02</t>
  </si>
  <si>
    <t>205.02.01</t>
  </si>
  <si>
    <t>205.02.01.01</t>
  </si>
  <si>
    <t>Total 205.02.01</t>
  </si>
  <si>
    <t>205.02.02</t>
  </si>
  <si>
    <t>205.02.02.01</t>
  </si>
  <si>
    <t>205.02.02.02</t>
  </si>
  <si>
    <t>Total 205.02.02</t>
  </si>
  <si>
    <t>205.02.03</t>
  </si>
  <si>
    <t>205.02.03.01</t>
  </si>
  <si>
    <t>205.02.03.02</t>
  </si>
  <si>
    <t>205.02.03.03</t>
  </si>
  <si>
    <t>Total 205.02.03</t>
  </si>
  <si>
    <t>205.02.04</t>
  </si>
  <si>
    <t>205.02.04.01</t>
  </si>
  <si>
    <t>Total 205.02.04</t>
  </si>
  <si>
    <t>205.02.05</t>
  </si>
  <si>
    <t>205.02.05.01</t>
  </si>
  <si>
    <t>205.02.05.02</t>
  </si>
  <si>
    <t>Total 205.02.05</t>
  </si>
  <si>
    <t>205.02.06</t>
  </si>
  <si>
    <t>205.02.06.01</t>
  </si>
  <si>
    <t>Total 205.02.06</t>
  </si>
  <si>
    <t>Total 205.02</t>
  </si>
  <si>
    <t>205.03</t>
  </si>
  <si>
    <t>205.03.01</t>
  </si>
  <si>
    <t>205.03.01.01</t>
  </si>
  <si>
    <t>Total 205.03.01</t>
  </si>
  <si>
    <t>Total 205.03</t>
  </si>
  <si>
    <t>205.04</t>
  </si>
  <si>
    <t>205.04.01</t>
  </si>
  <si>
    <t>Total 205.04</t>
  </si>
  <si>
    <t>205.05</t>
  </si>
  <si>
    <t>205.05.01</t>
  </si>
  <si>
    <t>Total 205.05</t>
  </si>
  <si>
    <t>Total 205</t>
  </si>
  <si>
    <t>206</t>
  </si>
  <si>
    <t>206.01</t>
  </si>
  <si>
    <t>IC06.01.02</t>
  </si>
  <si>
    <t>CONJUNTO AXIAL 1x1 CONDUCTOS MTJ-90(30)N8Q-1</t>
  </si>
  <si>
    <t>Suministro e instalación de conjunto axial 1x1 modelo MTJ-90(30)N8Q-1 o equivalente, de 9,38 kW de potencia caloriífica nominal y 8,79 kW de potencia frigorifica nominal, con refrigerante R32.
SEER= 6.30-A++
SCOP=4.10-A+
Conjunto formado por:
1 ud Unidad exterior modelo MO-30N8-Q-1
Dimensiones 946x810x410 mm
Peso 51,0 kg
Nivel de presión acústica 63.0 dBA
Alimentación 200-240 V I/50+N+T
Conexiones tubería frigorifica liq 3/8" y gas 5/8"
Caudal de aire del ventilador 3800 m³/h.
Medida la cantidad ejecutada.
1 ud Unidad interior modelo MTJ-30NX
Dimensiones 1000x245x750 mm
Peso 38,4 kg
Nivel de presión acústica 37,0 dBA
Alimentación 200-240 V I/50+N+T
Caudal de aire del ventilador 1500 m³/h.
Medida la cantidad ejecutada.
Incluso control por cable.
Incluso p.p de conexiones, cableado eléctrico y de control, materiales, medios auxiliares y trabajos necesarios para dejar la unidad completa, totalmente instalada, probada y en perfecto estado de funcionamiento.</t>
  </si>
  <si>
    <t>IC06.01.03</t>
  </si>
  <si>
    <t>CONJUNTO AXIAL 1x1 CONDUCTOS MTJ-105(36)N8Q-1</t>
  </si>
  <si>
    <t>Suministro e instalación de conjunto axial 1x1 modelo MTJ-105(36)N8Q-1 o equivalente, de 11,73 kW de potencia caloriífica nominal y 10,55 kW de potencia frigorifica nominal, con refrigerante R32.
SEER= 6.20-A++
SCOP=4.10-A+
Conjunto formado por:
1 ud Unidad exterior modelo MO-36N8-Q
Dimensiones 946x810x410 mm
Peso 66,9 kg
Nivel de presión acústica 63.0 dBA
Alimentación 200-240 V I/50+N+T
Conexiones tubería frigorifica liq 3/8" y gas 5/8"
Caudal de aire del ventilador 4000 m³/h.
Medida la cantidad ejecutada.
1 ud Unidad interior modelo MTJ-36NX
Dimensiones 1200x245x750 mm
Peso 38,4 kg
Nivel de presión acústica 36,0 dBA
Alimentación 200-240 V I/50+N+T
Caudal de aire del ventilador 1600 m³/h.
Medida la cantidad ejecutada.
Incluso control por cable.
Incluso p.p de conexiones, cableado eléctrico y de control, materiales, medios auxiliares y trabajos necesarios para dejar la unidad completa, totalmente instalada, probada y en perfecto estado de funcionamiento.</t>
  </si>
  <si>
    <t>206.01.04</t>
  </si>
  <si>
    <t>Total 206.01</t>
  </si>
  <si>
    <t>206.02</t>
  </si>
  <si>
    <t>206.02.01</t>
  </si>
  <si>
    <t>206.02.02</t>
  </si>
  <si>
    <t>BOMBA CALOR AÉROMAX VS 200</t>
  </si>
  <si>
    <t>Suministro e instalación de bomba de calor ACS AÉROMAX VS 200 o equivalente,de 200L para viviendas de 4 habitaciones.
-Capacidad de 200l.
-Rango de funcionamiento -5º a 43ºC.
-SCOP de 3.01 a 14ºC.
-Refrigerante R513.
-Presión acustica de 53 db(A).
-Caudal de aire de 310-390 m3/h.
-Toberas de 160 mm de diámetro nominal.
-Dimensiones (diámetro x alto x fondo): 620x1617x665 mm.
-Peso de 80kg. 
-Alimentación monofásica a 230 V y 50 Hz.
Medida la cantidad ejecutada.
Incluso p.p de conexiones, cableado eléctrico y de control, materiales, medios auxiliares y trabajos necesarios para dejar la unidad completa, totalmente instalada, probada y en perfecto estado de funcionamiento.</t>
  </si>
  <si>
    <t>206.02.03</t>
  </si>
  <si>
    <t>TERMO ELÉCTRICO 30L</t>
  </si>
  <si>
    <t>Suministro e instalación de termo eléctrico para el servicio de A.C.S., mural vertical, capacidad 30 litros. Incluso soporte y anclajes de fijación, llaves de corte de esfera y latiguillos flexibles, tanto en la entrada de agua como en la salida. Totalmente montado, instalado, conexionado y comprobado. Incluye: El transporte y movimiento vertical y horizontal de los materiales en obra, incluso carga y descarga de los camiones. Comprobación de la terminación del paramento de apoyo. Replanteo mediante plantilla. Fijación en paramento mediante elementos de anclaje. Colocación del aparato. Conexión a las redes de distribución. Protección del elemento frente a golpes y salpicaduras. Limpieza final. Eliminación y retirada de restos a vertedero de obra. Parte proporcional de medios auxiliares. 
Incluso:
Replanteo de la unidad. 
Colocación y fijación de la unidad. 
Conexionado con las redes de conducción de agua, eléctrica y de recogida de condensados. 
Puesta en marcha.</t>
  </si>
  <si>
    <t>Total 206.02</t>
  </si>
  <si>
    <t>206.03</t>
  </si>
  <si>
    <t>206.03.01</t>
  </si>
  <si>
    <t>206.03.02</t>
  </si>
  <si>
    <t>206.03.03</t>
  </si>
  <si>
    <t>TUBERÍA DOBLE COBRE FRIGORÍFICO ROLLO AISLADO D=1/4"+1/2"</t>
  </si>
  <si>
    <t>Suministro e instalación de tubería doble de cobre frigorífico aislado en rollo, con una tubería de diámetro 1/4", con pared de 0,80 mm de espesor; y otra tubería de diámetro 1/2", con pared de 0,80 mm de espesor. Ambas tuberías unidas y con aislamiento en espuma elastomérica de célula cerrada espesor segun RITE. Dispone de certificación AENOR; para tubería de circuitos de climatización/refrigeración.Medida la longitud total montada, probada y funcionando; i/p.p. de piezas (codos, tes manguitos, etc), incluso protección en exterior mediante pintura especial apta para aislamientos; según RITE y CTE DB HS y HE.</t>
  </si>
  <si>
    <t>Total 206.03</t>
  </si>
  <si>
    <t>206.04</t>
  </si>
  <si>
    <t>206.04.01</t>
  </si>
  <si>
    <t>Total 206.04</t>
  </si>
  <si>
    <t>206.05</t>
  </si>
  <si>
    <t>206.05.01</t>
  </si>
  <si>
    <t>206.05.02</t>
  </si>
  <si>
    <t>206.05.03</t>
  </si>
  <si>
    <t>206.05.04</t>
  </si>
  <si>
    <t>206.05.05</t>
  </si>
  <si>
    <t>Total 206.05</t>
  </si>
  <si>
    <t>206.06</t>
  </si>
  <si>
    <t>206.06.01</t>
  </si>
  <si>
    <t>206.06.02</t>
  </si>
  <si>
    <t>Total 206.06</t>
  </si>
  <si>
    <t>206.07</t>
  </si>
  <si>
    <t>206.07.01</t>
  </si>
  <si>
    <t>Total 206.07</t>
  </si>
  <si>
    <t>Total 206</t>
  </si>
  <si>
    <t>207</t>
  </si>
  <si>
    <t>207.01</t>
  </si>
  <si>
    <t>207.01.01</t>
  </si>
  <si>
    <t>207.01.01.01</t>
  </si>
  <si>
    <t>207.01.01.02</t>
  </si>
  <si>
    <t>207.01.01.03</t>
  </si>
  <si>
    <t>Total 207.01.01</t>
  </si>
  <si>
    <t>207.01.02</t>
  </si>
  <si>
    <t>207.01.02.01</t>
  </si>
  <si>
    <t>207.01.02.02</t>
  </si>
  <si>
    <t>Total 207.01.02</t>
  </si>
  <si>
    <t>207.01.03</t>
  </si>
  <si>
    <t>207.01.03.01</t>
  </si>
  <si>
    <t>207.01.03.02</t>
  </si>
  <si>
    <t>207.01.03.03</t>
  </si>
  <si>
    <t>207.01.03.04</t>
  </si>
  <si>
    <t>207.01.03.05</t>
  </si>
  <si>
    <t>207.01.03.06</t>
  </si>
  <si>
    <t>207.01.03.07</t>
  </si>
  <si>
    <t>207.01.03.08</t>
  </si>
  <si>
    <t>207.01.03.09</t>
  </si>
  <si>
    <t>207.01.03.10</t>
  </si>
  <si>
    <t>207.01.03.11</t>
  </si>
  <si>
    <t>207.01.03.12</t>
  </si>
  <si>
    <t>207.01.03.13</t>
  </si>
  <si>
    <t>207.01.03.14</t>
  </si>
  <si>
    <t>207.01.03.15</t>
  </si>
  <si>
    <t>207.01.03.16</t>
  </si>
  <si>
    <t>Total 207.01.03</t>
  </si>
  <si>
    <t>Total 207.01</t>
  </si>
  <si>
    <t>207.02</t>
  </si>
  <si>
    <t>207.02.01</t>
  </si>
  <si>
    <t>207.02.01.02</t>
  </si>
  <si>
    <t>VENTILADOR CHGT/4-800-6/10</t>
  </si>
  <si>
    <t>Suministro e instalación de caja de ventilación helicoidal modelo CHGT/4-800-6/10 2,2 kW marca S&amp;P o equivalente, capacitada para trabajar inmersas a F300, fabricadas en chapa galvanizada, con aislamiento interior ignífugo (M0) de fibra de vidrio de 25 mm de espesor, hélice de aluminio tipo aerofoil, con casquillo de arrastre de acero y motor trifásico, IP55, Clase H para funcionar en uso continuo (s1) o emergencia (S2).
Para un caudal 16013 m³/h y presión estática 200 Pa.
Cada ventilador incluye convertidor de frecuencia.
Incluso sujeciones, elementos de cuelgue, interconexión eléctrica y de control, silenciador, rejillas acústicas y elementos necesarios para la atenuación acústica y cumplimiento de la normativa en materia de ruidos, medios auxiliares, p.p. de ayudas de albañileria y material complementario. Medida la unidad según la cantidad ejecutada, probada y funcionando correctamente.</t>
  </si>
  <si>
    <t>Total 207.02.01</t>
  </si>
  <si>
    <t>207.02.02</t>
  </si>
  <si>
    <t>207.02.02.01</t>
  </si>
  <si>
    <t>Total 207.02.02</t>
  </si>
  <si>
    <t>207.02.03</t>
  </si>
  <si>
    <t>207.02.03.01</t>
  </si>
  <si>
    <t>207.02.03.02</t>
  </si>
  <si>
    <t>Total 207.02.03</t>
  </si>
  <si>
    <t>207.02.04</t>
  </si>
  <si>
    <t>207.02.04.01</t>
  </si>
  <si>
    <t>207.02.04.02</t>
  </si>
  <si>
    <t>207.02.04.03</t>
  </si>
  <si>
    <t>207.02.04.04</t>
  </si>
  <si>
    <t>207.02.04.05</t>
  </si>
  <si>
    <t>207.02.04.06</t>
  </si>
  <si>
    <t>Total 207.02.04</t>
  </si>
  <si>
    <t>207.02.05</t>
  </si>
  <si>
    <t>207.02.05.01</t>
  </si>
  <si>
    <t>Total 207.02.05</t>
  </si>
  <si>
    <t>Total 207.02</t>
  </si>
  <si>
    <t>207.03</t>
  </si>
  <si>
    <t>VENTILACIÓN DE TRASTEROS, C. TÉCNICOS Y OTROS</t>
  </si>
  <si>
    <t>207.03.01</t>
  </si>
  <si>
    <t>207.03.01.01</t>
  </si>
  <si>
    <t>VENTILADOR  K 315 L SILEO</t>
  </si>
  <si>
    <t>Suministro e instalación de ventilador K 315 L SILEO o equivalente, para un caudal de 980 m³/h y presión de 200 Pa.
Funcionamiento a una tensión de 230 V y frecuencia de 50-60Hz, potencia de entrada de 155 W.
Nivel de presión sonora a 3 m de 51 dB(A).
Motor con protección IP44 y clase de aislamiento F.
Peso de 6,6 kg.
Incluso cableado y conexiones eléctricas, cableado y conexionado de control y a conductos de aire mediante lonas antivibratorias, elementos de cuelgue o soporte, medios auxiliares, p.p. de ayudas de albañilería y material complementario. Medida la unidad según la cantidad ejecutada, probada y funcionando en todas sus funcionalidades</t>
  </si>
  <si>
    <t>207.03.01.02</t>
  </si>
  <si>
    <t>VENTILADOR K 200 L SILEO</t>
  </si>
  <si>
    <t>Suministro e instalación de ventilador K 200 L SILEO o equivalente, para un caudal de 692 m³/h y presión de 200 Pa.
Funcionamiento a una tensión de 230 V y frecuencia de 50-60Hz, potencia de entrada de 155 W.
Nivel de presión sonora a 3 m de 44 dB(A).
Motor con protección IP44 y clase de aislamiento F.
Peso de 4,8 kg.
Incluso cableado y conexiones eléctricas, cableado y conexionado de control y a conductos de aire mediante lonas antivibratorias, elementos de cuelgue o soporte, medios auxiliares, p.p. de ayudas de albañilería y material complementario. Medida la unidad según la cantidad ejecutada, probada y funcionando en todas sus funcionalidades</t>
  </si>
  <si>
    <t>207.03.01.03</t>
  </si>
  <si>
    <t>VENTILADOR K 200 EC SILEO</t>
  </si>
  <si>
    <t>Suministro e instalación de ventilador K 200 EC SILEO o equivalente, para un caudal de 144 m³/h y presión de 100 Pa.
Funcionamiento a una tensión de 230 V y frecuencia de 50-60Hz, potencia de entrada de 155 W.
Nivel de presión sonora a 3 m de 25 dB(A).
Motor con protección IP44 y clase de aislamiento F.
Peso de 3,7 kg.
Incluso cableado y conexiones eléctricas, cableado y conexionado de control y a conductos de aire mediante lonas antivibratorias, elementos de cuelgue o soporte, medios auxiliares, p.p. de ayudas de albañilería y material complementario. Medida la unidad según la cantidad ejecutada, probada y funcionando en todas sus funcionalidades</t>
  </si>
  <si>
    <t>207.03.01.05</t>
  </si>
  <si>
    <t>VENTILADOR TD EVO 160 ECOWATT</t>
  </si>
  <si>
    <t>Suministro e instalación de ventilador en línea TD EVO 160 ECOWATT o equivalente, para un caudal de 399 m³/h y presión de 100 Pa.
Funcionamiento a una tensión de 230 V y frecuencia de 50-60Hz, potencia de entrada de 155 W.
Nivel de presión sonora 49 dB(A).
Motor con protección IP44 y clase motor B.
Peso de 2,03 kg.
Incluso cableado y conexiones eléctricas, cableado y conexionado de control y a conductos de aire mediante lonas antivibratorias, elementos de cuelgue o soporte, medios auxiliares, p.p. de ayudas de albañilería y material complementario. Medida la unidad según la cantidad ejecutada, probada y funcionando en todas sus funcionalidades</t>
  </si>
  <si>
    <t>207.03.01.06</t>
  </si>
  <si>
    <t>CAJA FILTRACIÓN F3+F6</t>
  </si>
  <si>
    <t>Suministro e instalación de caja de filtración F3+F6. Comprende todos los trabajos, materiales y medios auxiliares necesarios para dejar la unidad completa, totalmente instalada, probada y en perfecto estado de funcionamiento, segun Planos y demas Documentos de Proyecto, indicaciones de la D.F. y normativa vigente.</t>
  </si>
  <si>
    <t>Total 207.03.01</t>
  </si>
  <si>
    <t>207.03.02</t>
  </si>
  <si>
    <t>207.03.02.01</t>
  </si>
  <si>
    <t>TOMA AIRE EXTERIOR 400x345 mm</t>
  </si>
  <si>
    <t>Suministro e instalación de toma de aire exterior de dimensiones 400x345 mm. Comprende todos los trabajos, materiales y medios auxiliares necesarios para dejar la unidad completa, totalmente instalada, probada y en perfecto estado de funcionamiento, segun Planos y demas Documentos de Proyecto, indicaciones de la D.F. y normativa vigente.</t>
  </si>
  <si>
    <t>207.03.02.02</t>
  </si>
  <si>
    <t>TUBO HELIC. CHAPA ACERO GALVANIZADA D=315 mm</t>
  </si>
  <si>
    <t>Suministro e instalación de conducto formado por tubo helicoidal de chapa de acero galvanizada de 0,5 mm de espesor, de diámetro 315 mm, conforme a Norma UNE-EN 1506:2007; fijado a paramento o forjado mediante medios mecánicos. Medida la longitud totalmente ejecutada, comprobada y en funcionamiento; i/p.p. de piezas de unión, piezas especiales, cinta o masilla de sellado, anclajes, fijaciones y medios auxiliares. Conforme a CTE DB HS-3.</t>
  </si>
  <si>
    <t>207.03.02.04</t>
  </si>
  <si>
    <t>Suministro e instalación de conducto rectangular construido con chapa de acero galvanizado contraincendios monosector de 0,8 mm de espesor, clasificación E300 60, plegada en los extremos. El tipo de unión es por vaina deslizante aportando al sistema una estanqueidad al aire CLASE A certificado. Incluso elementos para soporte y cuelgue y ayudas de albañilería. Medida la superficie ejecutada, las curvas por el radio mayor y las reducciones según la sección mayor.
Incluye accesorios y piezas especiales. Totalmente instalado y funcionando correctamente.</t>
  </si>
  <si>
    <t>Total 207.03.02</t>
  </si>
  <si>
    <t>207.03.03</t>
  </si>
  <si>
    <t>REJILLAS</t>
  </si>
  <si>
    <t>207.03.03.01</t>
  </si>
  <si>
    <t>REJILLA VENTILACION 315x65 mm (R2)</t>
  </si>
  <si>
    <t>Suministro e instalación de rejilla de ventilacion 315x65 mm, modelo KG8 marcha SCHAKO o equivalente, con compuerta de regulación. Incluso embocadura a conductos. Comprende todos los trabajos, materiales y medios auxiliares necesarios para dejar la unidad completa, totalmente instalada, probada y en perfecto estado de funcionamiento, segun Planos y demas Documentos de Proyecto, indicaciones de la D.F. y normativa vigente.</t>
  </si>
  <si>
    <t>Total 207.03.03</t>
  </si>
  <si>
    <t>207.03.04</t>
  </si>
  <si>
    <t>LEGALIZACIÓN VENTILACIÓN LOCALES COMUNES</t>
  </si>
  <si>
    <t>207.03.04.01</t>
  </si>
  <si>
    <t>LEGALIZACION Y DOCUMENTACION INSTALACION VENTILACION</t>
  </si>
  <si>
    <t>Total 207.03.04</t>
  </si>
  <si>
    <t>Total 207.03</t>
  </si>
  <si>
    <t>207.04</t>
  </si>
  <si>
    <t>207.04.01</t>
  </si>
  <si>
    <t>207.04.02</t>
  </si>
  <si>
    <t>Total 207.04</t>
  </si>
  <si>
    <t>207.05</t>
  </si>
  <si>
    <t>VENTILACIÓN PREVISIÓN LOCALES COMERCIALES</t>
  </si>
  <si>
    <t>207.05.01</t>
  </si>
  <si>
    <t>CONDUCTO MODULAR CON JUNTA 304/GALVA D=315 mm</t>
  </si>
  <si>
    <t>Suministro y montaje de conducto modular aislado diametro nominal 315 mm con junta, fabricado en acero inoxidable AISI 304 (1.4301) interior y acero galvanizado exterior, con aislamiento continuo de lana de roca de 30 mm de espesor y densidad 100 kg/m3, diseñado para la extraccion de campanas de cocina industriales. Con junta de silicona resistente a 200QC, pestaña anticorte en los bordes, ausencia de puente termico y absorcion individual de dilataciones en cada elemento. En patinillo independiente con resistencia al fuego RF90, por lo que no es necesario que sea EI30. Marcado CE seg·n UNE EN 1856-1. S¾lo montaje interior. Incluye parte proporcional de accesorios, desviaciones, abrazaderas y elementos de fijacion.Medida la longitud ejecutada, comprobada y en funcionamiento; i/p.p. de piezas de unión, piezas especiales, anclajes, fijaciones y medios auxiliares. Conforme a CTE DB HS-3.</t>
  </si>
  <si>
    <t>Total 207.05</t>
  </si>
  <si>
    <t>Total 207</t>
  </si>
  <si>
    <t>Total 20.B2</t>
  </si>
  <si>
    <t>20.TELECO</t>
  </si>
  <si>
    <t>INSTALACIONES TELECOMUNICACIONES</t>
  </si>
  <si>
    <t>20T1</t>
  </si>
  <si>
    <t>CAPTACIÓN Y DISTRIBUCIÓN RTV</t>
  </si>
  <si>
    <t>INFRAESTRUCTURA DESTINADA A LA CAPTACIÓN, ADAPTACIÓN Y DISTRIBUCIÓN DE SEÑALES DE RADIODIFUSIÓN SONORA Y TELEVISIÓN, PROCEDENTES DE EMISIONES TERRESTRES Y DE SATÉLITE. Compuesta por</t>
  </si>
  <si>
    <t>20T1.01</t>
  </si>
  <si>
    <t>EQUIPO DE CAPTACIÓN DE RTV</t>
  </si>
  <si>
    <t>DE SISTEMA DE CAPTACIÓN DE RADIODIFUSIÓN SONORA Y TELEVISIÓN TERRESTRE PARA LAS BANDAS DE FM, VHF Y UHF. Compuesto por:</t>
  </si>
  <si>
    <t>IK.1941I</t>
  </si>
  <si>
    <t>MASTIL DE ACERO 3,40,3.2</t>
  </si>
  <si>
    <t>Mástil de acero de calidad, chacarreado y zincado. de3 m de longitud. 40 mm. de diámetro externo, 2 mm. de grosor. Completamente Instalado en garras de muro.</t>
  </si>
  <si>
    <t>TV7349I</t>
  </si>
  <si>
    <t>SOPORTE PARABOLA TIPO "L" 380x350</t>
  </si>
  <si>
    <t>Soporte de antena parábolica tipo "L" para su anclaje en pared. Zincado con sistema de protección anticorrosión mediante recubrimiento protector reactivo (RTR) Dimensiones 380x350 mm. Diámetro 45 mm. Espesor 1,5 mm, Placa de sujeción de 200x200 mm. .. Totalmente instalado en pared u otro paramento vertical, incluso pequeño material y la ayuda de albañilería necesaria.</t>
  </si>
  <si>
    <t>TV149921I</t>
  </si>
  <si>
    <t>ANTENA INTELIGENTE TDT 470-694 MHz</t>
  </si>
  <si>
    <t>Antena inteligente para UHF canales 21-48. Posibilidad de trabajar en modo inteligente con bajo consumo (nivel de señal de uso menor de 75 dB) y en modo pasivo con ausencia de alimentación (nivel de señal de uso mayor de 75 dB). Ganancia modo pasivo = 17 dBi. Ganancia máxima en modo activo = 42 dBi (varia automaticamente en función del nivel de salida). Relación Delante/Atrás mayor 20 dB. Carga nominal de viento: 120 Nw a 130 km/h // 165 Nw a 150 km/h  Elementos construidos en aluminio inoxidable para una larga duración. Caja de conexión blidada para protección del rudo impulsivo. Totalmente instalada, orientada y conectada al cable coaxial de bajada hacia la cabecera de amplificación.</t>
  </si>
  <si>
    <t>TV1050I</t>
  </si>
  <si>
    <t>ANTENA BANDA III (DAB) 174-240 MHz G=8 dBi</t>
  </si>
  <si>
    <t>Antenapara radio digital en banda III (DAB). Optimizada para banda de frecuencias 174-240 MHz. Ganancia= 8 dBi. Carga nominal del viento: 36,5 Nw a 130 km/h // 50,2,5 Nw a 150 km/h. Elementos construidos en aluminio con pasivado crómico. Abarcón y tornillería con revestimiento Delta-Tone. Caja de conexión de poliestireno con índice de protección IP55.  Totalmente instalada y conectada al cable coaxial de bajada hacia la cabecera de amplificación.</t>
  </si>
  <si>
    <t>TV1201I</t>
  </si>
  <si>
    <t>ANTENA CIIRCULAR FM 88-108 MHz G=1 dBi</t>
  </si>
  <si>
    <t>Antena circular para FM. Ganancia= 1 dBi. Carga nominal del viento: 27 Nw a 130 km/h //  37 Nw a 150 km/h  . Elementos construidos en aluminio con pasivado crómico. Abarcón y tornillería con revestimiento Delta-Tone. Caja de conexión de poliestireno con índice de protección IP55. Totalmente instalada y conectada al cable coaxial de bajada hacia la cabecera de amplificación.</t>
  </si>
  <si>
    <t>TV561801I</t>
  </si>
  <si>
    <t>AMPLIFICADOR MASTIL UHF-DAB-FM</t>
  </si>
  <si>
    <t>Amplificador multibanda con tres entradas (UHF+DC / DAB / FM) y una salida. Interruptor para filtrado de señales LTE. Interruptor ON/OFF para seleccionar paso DC. Baja figura de ruido . Nivel de salida autorregulado (94 dBµV en UHF). Consumo 40 mA. Tensión de alimentación DC 14- 24 V. Cofre de ABS, grado de protección IP55. Totalmente instalado en mástil mediante bridas de plástico y ajustado al nivel de salida calculado en proyecto.</t>
  </si>
  <si>
    <t>TT25</t>
  </si>
  <si>
    <t>CABLE AISLADO COBRE 25MM2 PARA TOMA TIERRA</t>
  </si>
  <si>
    <t>Hilo conductor flexible de cobre aislado de 25 mm2  de sección nominal. Cubierta lbre de halogeno en color amarillo verde para su identificación como toma de tierra, Totalmente instalado. Icluso p.p. de elementos de fijación y ayudas de albañileria. Medida la longitud ejecutada.</t>
  </si>
  <si>
    <t>TV-414002I</t>
  </si>
  <si>
    <t>M</t>
  </si>
  <si>
    <t>COAXIAL 1,02 mm/6,7 mm LSFH UV Dca</t>
  </si>
  <si>
    <t>Cable coaxial de 75 ohm.  Conductor interior de cobre de 1,023 mm de diámetro. Dieléctrico de Polietileno expanso de 6,7  mm de diámetro.  Apantallamiento compuesto por láminas de de alumminio, polpropileno y aluminio. Capa de petro gel que lo hace adecuado para su instalación soterrada. Cubierta exterior LSFH, resistente a los rayos UV de color gris de 10,1 mm de diámetro. Atenuación para 100 mts. a 800 MHz =19,0 dB. Caracteristicas protección al fuego Dca - s2, d2, a1. Totalmente instalado en canalización existente.</t>
  </si>
  <si>
    <t>TV-55I</t>
  </si>
  <si>
    <t>COAXIAL (15,0 dB/100m; 800 MHz) Cubierta PE</t>
  </si>
  <si>
    <t>Cable coaxial de 75 ohm. Modelo TV55 Conductor interior de cobre de 1,13 mm de diámetro. Dieléctrico de Polietileno expanso de 4,8  mm de diámetro.  Apantallamiento compuesto por láminas de de cobre y poliester. Cubierta exterior de polietileno de color negro de 6,6 mm de diámetro. Atenuación para 100 mts. a 800 MHz =15,0 dB. Totalmente instalado en canalización existente.</t>
  </si>
  <si>
    <t>Total 20T1.01</t>
  </si>
  <si>
    <t>20T1.02</t>
  </si>
  <si>
    <t>RSTV: AMP MONOCANAL FM+DAB+9 TDT</t>
  </si>
  <si>
    <t>ESTACIÓN MODULAR DE CABECERA PARA RADIO ANALÓGICA EN FM, RADIO DIGITAL (DAB),  Y NEVE MULTIPLEX  DE TELEVISIÓN DIGITAL VÍA TERRESTRE.</t>
  </si>
  <si>
    <t>TV549812i</t>
  </si>
  <si>
    <t>FUENTE ALIMENTACIÓN CONMUTADA 24 Vcc</t>
  </si>
  <si>
    <t>Fuente de alimentación conmutada para montaje en chasis universal. Dispone de una salida estabilizada para alimentar cualquier equipo con el mismo formato. Tensión de salida 24 Vcc/ 2,5 A. Regulación de tensión en modo conmutado. Tensión de red de 195 a 264 Vac. Montada en base soporte, con puentes de alimentación instalados, probada y funcionando</t>
  </si>
  <si>
    <t>TV508212I</t>
  </si>
  <si>
    <t>MODULO AMPLIFICADOR BII FM</t>
  </si>
  <si>
    <t>Módulo Amplificador para radio analógica en FM (87,5-108 MHz). Amplificadores monocanales con conectores “F” realizados en zamak que pueden ser montados en formato libro o en rack. Incorporan sistema “Z” de autoseparacion de entrada y automezcla de salida. La conexión entre la fuente y los módulos, como entre los módulos, se realiza mediante unos puentes cableados con conectores adecuados. Disponen además de paso de corriente por los conectores de entrada para alimentar a preamplificadores, pudiendo deshabilitarse con el interruptor existente en el frontal del equipo.Alimentacjón a +24 Vcc proporcionada por F.A. conmutada. Ganancia = 35 dB. Regulador de ganancia. Figura de ruido &lt; 9 dB. Consumo 70 mA. Nivel de salida = 114 dBlV (EN 50083-5). Montado en base soporte, y ajustado al nivel de salida calculado en proyecto</t>
  </si>
  <si>
    <t>TV509912I</t>
  </si>
  <si>
    <t>MODULO AMPLIFICADOR BIII DAB</t>
  </si>
  <si>
    <t>Módulo Amplificador en Banda III (195-232 MHz) para radio digital (DAB). Amplificadores monocanales con conectores “F” realizados en zamak que pueden ser montados en formato libro o en rack. Incorporan sistema “Z” de autoseparacion de entrada y automezcla de salida. La conexión entre la fuente y los módulos, como entre los módulos, se realiza mediante unos puentes cableados con conectores adecuados. Disponen además de paso de corriente por los conectores de entrada para alimentar a preamplificadores, pudiendo deshabilitarse con el interruptor existente en el frontal del equipo. Alimentacjón a +24 Vcc proporcionada por F.A. conmutada. Ganancia = 45 dB. Regulador de ganancia. Figura de ruido &lt; 9 dB. Consumo 95  mA. Nivel de salida = 114 dBlV. Montado en base soporte, y ajustado al nivel de salida calculado en proyecto</t>
  </si>
  <si>
    <t>TV509512I</t>
  </si>
  <si>
    <t>MODULO AMPLIF MONOCANAL UHF SELECTIVO CON AUTOAJUSTE</t>
  </si>
  <si>
    <t>Módulo Amplificador monocanal para UHF (470-862 MHz). Amplificadores monocanales con conectores “F” realizados en zamak que pueden ser montados en formato libro o en rack. Incorporan sistema “Z” de autoseparacion de entrada y automezcla de salida. La conexión entre la fuente y los módulos, como entre los módulos, se realiza mediante unos puentes cableados con conectores adecuados. Disponen además de paso de corriente por los conectores de entrada para alimentar a preamplificadores, pudiendo deshabilitarse con el interruptor existente en el frontal del equipo
Alimentacjón a +24 Vcc proporcionada por F.A. conmutada. Ganancia = 57 dB. Control automático de ganancia. Figura de ruido &lt; 11 dB. Consumo 95  mA. Nivel de salida = 114 dBlV (EN 5083-5). Montado en base soporte, y ajustado al nivel de salida calculado en proyecto</t>
  </si>
  <si>
    <t>CFR.750I</t>
  </si>
  <si>
    <t>CONECTOR MACHO TIPO "F"</t>
  </si>
  <si>
    <t>Conector macho tipo "F" roscado. Para cable de 7,5 mm. de diámetro externo. Uso interior.</t>
  </si>
  <si>
    <t>TV5074I</t>
  </si>
  <si>
    <t>PUENTE F ENCHUFABLE 48 mm</t>
  </si>
  <si>
    <t>Puente coaxial para la multiplexación, demultiplexación con técnica "Z". Conectores "F". Longitud 48 mm. Totalmente instalado.</t>
  </si>
  <si>
    <t>TV5239I</t>
  </si>
  <si>
    <t>CARRIL DIN 560 mm</t>
  </si>
  <si>
    <t>Base-soporte, de fijación mural, para montaje de amplificadores. Capacidad: 1 fuente de alimentación + 12 módulos amplificadores,. Totalmente instalada en pared mediante 4 tacos de plástico y tornillos correspondientes.</t>
  </si>
  <si>
    <t>Total 20T1.02</t>
  </si>
  <si>
    <t>20T1.03</t>
  </si>
  <si>
    <t>DISPOSITIVO DE MEZCLA</t>
  </si>
  <si>
    <t>DE CONJUNTO DE ELEMENTOS QUE REALIZA LA FUNCIÓN DE MEZCLA DE LAS SEÑALES PROCEDENTES DE LOS DIFERENTES CONJUNTOS DE CAPTACIÓN Y ADAPTACIÓN PARA FACILITAR SU INCORPORACIÓN A LA RED DE DISTRIBUCIÓN. Compuesta por:</t>
  </si>
  <si>
    <t>TV7407I</t>
  </si>
  <si>
    <t>MEZ REP 3e=1xRF+2xFI/ / 2s= 2x(RF+FI)</t>
  </si>
  <si>
    <t>Mezclador repartidor pasivo para combinar una señal terrestre (5-862 mhZ) con dos señales satélite en FI (950-2150 mhZ) en dos líneas de salida. Perdidas de inserción 5,5 dB para MATV y 1 dB para FI. Rechazo  entre entradas mayor de 20 dB. Permite paso de corriente desde cada salida hacia cada entrada SAT FI para alimentación de los LNB. Totalmente instalado, incluso conexionado de cables a entradas y salidas mediante conectores "F" (incluidos).</t>
  </si>
  <si>
    <t>PAS-R2I</t>
  </si>
  <si>
    <t>DISTRIBUIDOR PAS. BL.  2 salidas  (5- 2150 MHz)</t>
  </si>
  <si>
    <t>Distribuidor pasivo blindado de 2 direcciones. Ancho de banda 5-2150 Mhz. Bajas perdidas de inserción y respuesta plana. Modelo PAS-R2. Conéctica "F". Perdidas de inserción: 4,8 dB de 40 a 862 MHz; 5,5 dB de 950 a 2400 MHz. Protección  entre salidas mayor de 25 dB. Totalmente instalado, fijado en el fondo de la caja de registro mediante tornillos. Incluso conexionado de cables a su entrada y salidas mediante conectores "F" (no incluidos).</t>
  </si>
  <si>
    <t>DMS.201I</t>
  </si>
  <si>
    <t>COMBINADOR 2 ENTRADAS</t>
  </si>
  <si>
    <t>Combinador 2 entradas, bandas 5-862 MHz. y 950- 2150 MHz. Perdidas de inserción [ 3 dB. Desacoplo entre entradas m 20 dB. Conectores "F" hembra.  Fijado en el fondo de la caja de registro principal o secundario con 2 tornillos. Incluso conexionado de cables a su entrada y salidas mediante conectores "F" (no incluidos).</t>
  </si>
  <si>
    <t>CTF.175I</t>
  </si>
  <si>
    <t>CARGATERMINAL DE 75 Ohm</t>
  </si>
  <si>
    <t>Carga terminal de 75 Ohm blindada. Conexión hembra tipo "F". Totalmente instalada.</t>
  </si>
  <si>
    <t>Total 20T1.03</t>
  </si>
  <si>
    <t>20T1.04</t>
  </si>
  <si>
    <t>RED DE DISTRIBUCIÓN</t>
  </si>
  <si>
    <t xml:space="preserve"> DE RED DE DISTRIBUCIÓN PARA RTV DIGITAL Y ANALÓGICA EN LA BANDA DE FRECUENCIAS COMPRENDIDA ENTRE 5 Y 2150 Mhz. Compuesto por:</t>
  </si>
  <si>
    <t>EK-CC11I</t>
  </si>
  <si>
    <t>COAXIAL 1,63 mm/10,3 mm LSFH Dca</t>
  </si>
  <si>
    <t>Cable coaxial de 75 ohm. (EKcc11) Conductor interior de cobre de 1,63 mm de diámetro. Dieléctrico de Polietileno expanso de 7,2  mm de diámetro.  Apantallamiento compuesto por láminas de de alumminio, polpropileno y aluminio. Capa de petro gel que lo hace adecuado para su instalación soterrada. Cubierta exterior LSFH, resistente a los rayos UV de color gris de 10,3 mm de diámetro. Atenuación para 100 mts. a 800 MHz =12,0 dB. Caracteristicas protección al fuego Dca - s2, d2, a1. Totalmente instalado en canalización existente.</t>
  </si>
  <si>
    <t>TV-214110I</t>
  </si>
  <si>
    <t>COAXIAL 1,13 mm/6,63 mm LSFH Dca</t>
  </si>
  <si>
    <t>Cable coaxial de 75 ohm. Modelo TV214110 Conductor interior de cobre de 1,13 mm de diámetro. Dieléctrico de Polietileno expanso de 4,7  mm de diámetro.  Apantallamiento compuesto por láminas de de cobre y poliester. Cubierta exterior PVC LSFH de 6,6 mm de diámetro. Atenuación para 100 mts. a 800 MHz =16,0 dB. Deberán cumplir el marcado CPR y serán como mínimo de la clase Dca-s2, d2, a2. Totalmente instalado en canalización existente.</t>
  </si>
  <si>
    <t>TV-4901I</t>
  </si>
  <si>
    <t>COAXIAL (12,0 dB/100m; 800 MHz) Cubierta PE</t>
  </si>
  <si>
    <t>Cable coaxial de 75 ohm. Modelo TV4901 Conductor interior de cobre de 1,63 mm de diámetro. Dieléctrico de Polietileno expanso de 728  mm de diámetro.  Apantallamiento compuesto por láminas de de alumminio, poliester y aluminio. Cubierta exterior de polietileno de color negro de 10,1 mm de diámetro. Atenuación para 100 mts. a 800 MHz =12,0 dB. Totalmente instalado en canalización existente.</t>
  </si>
  <si>
    <t>TV-9349I</t>
  </si>
  <si>
    <t>CONECTOR TIPO "F" ROSCADO CABLE 10,1 MM</t>
  </si>
  <si>
    <t>Conector macho tipo "F" roscado. Para cable de 10,1 mm. de diámetro exterior.</t>
  </si>
  <si>
    <t>TV-2141I</t>
  </si>
  <si>
    <t>COAXIAL (15,0 dB/100m; 800 MHz) Cubierta PVC</t>
  </si>
  <si>
    <t>Cable coaxial de 75 ohm. Modelo TV41 Conductor interior de cobre de 1,12 mm de diámetro. Dieléctrico de Polietileno expanso de 4,8  mm de diámetro.  Apantallamiento compuesto por láminas de de cobre y poliester. Cubierta exterior PVC  de 6,6 mm de diámetro. Atenuación para 100 mts. a 800 MHz =15,0 dB. Totalmente instalado en canalización existente.</t>
  </si>
  <si>
    <t>PAS-R3I</t>
  </si>
  <si>
    <t>DISTRIBUIDOR PAS. BL.  3 salidas  (5-2150 MHz)</t>
  </si>
  <si>
    <t>Distribuidor pasivo blindado de 3 direcciones. Ancho de banda 5-2150 Mhz. Bajas perdidas de inserción y respuesta plana. Modelo PAS-R3. Conéctica "F". Perdidas de inserción: 7 dB de 40 a 862 MHz; 9,2 dB de 950 a 2400 MHz. Protección  entre salidas mayor de 22 dB. Totalmente instalado, fijado en el fondo de la caja de registro mediante tornillos. Incluso conexionado de cables a su entrada y salidas mediante conectores "F" (no incluidos).</t>
  </si>
  <si>
    <t>PAS-R4I</t>
  </si>
  <si>
    <t>DISTRIBUIDOR PAS. BL.  4 salidas  (5.2150 MHz)</t>
  </si>
  <si>
    <t>Distribuidor pasivo blindado de 4 direcciones. Ancho de banda 5-2150 Mhz. Bajas perdidas de inserción y respuesta plana. Modelo PAS-R4. Conéctica "F". Perdidas de inserción: 8,6 dB de 40 a 862 MHz; 10 dB de 950 a 2400 MHz. Protección  entre salidas mayor de 30 dB. Totalmente instalado, fijado en el fondo de la caja de registro mediante tornillos. Incluso conexionado de cables a su entrada y salidas mediante conectores "F" (no incluidos).</t>
  </si>
  <si>
    <t>PAS-R6I</t>
  </si>
  <si>
    <t>DISTRIBUIDOR PAS. BL 6 salidas (5-2150 MHz)</t>
  </si>
  <si>
    <t>Distribuidor pasivo blindado de 6 direcciones. Ancho de banda 5-2150 Mhz. Bajas perdidas de inserción y respuesta plana. Modelo PAS-R6. Conéctica "F". Perdidas de inserción: 11,6 dB de 40 a 862 MHz; 14 dB de 950 a 2400 MHz. Protección  entre salidas mayor de 35 dB. Totalmente instalado, fijado en el fondo de la caja de registro mediante tornillos. Incluso conexionado de cables a su entrada y salidas mediante conectores "F" (no incluidos).</t>
  </si>
  <si>
    <t>PAS-D430I</t>
  </si>
  <si>
    <t>DERIVADOR BLINDADO PASIVO 4 sald (AT 30 dB).</t>
  </si>
  <si>
    <t>Derivador pasivo blindado de 4 salidas. Ancho de banda 5-2150 Mhz. Bajas perdidas de inserción y respuesta plana. . Modelo PAS-D430. Conéctica "F". Perdidas de inserción:1,2 dB de 40 a 862 MHz; 1,4 dB de 950 a 2400 MHz. Perdidas de derivación: 30 dB de 40 a 862 MHz; 30,5 dB de 950 a 2400 MHz. Desacoplo direccional mayor de 25 dB. Totalmente instalado fijado en el fondo de la caja de registro mediante tornillos. Incluso conexionado de cables a su entrada y salidas mediante conectores "F" (no incluidos).</t>
  </si>
  <si>
    <t>PAS-D422I</t>
  </si>
  <si>
    <t>DERIVADOR BLINDADO PASIVO 4 sald (AT 22 dB).</t>
  </si>
  <si>
    <t>Derivador pasivo blindado de 4 salidas. Ancho de banda 5-2150 Mhz. Bajas perdidas de inserción y respuesta plana. . Modelo PAS-D422. Conéctica "F". Perdidas de inserción:1,1 dB de 40 a 862 MHz; 1,3 dB de 950 a 2400 MHz. Perdidas de derivación: 22 dB de 40 a 862 MHz; 22,5dB de 950 a 2400 MHz. Desacoplo direccional mayor de 25 dB. Totalmente instalado fijado en el fondo de la caja de registro mediante tornillos. Incluso conexionado de cables a su entrada y salidas mediante conectores "F" (no incluidos).</t>
  </si>
  <si>
    <t>PAS-D418I</t>
  </si>
  <si>
    <t>DERIVADOR BLINDADO PASIVO 4 sald (AT 18 dB).</t>
  </si>
  <si>
    <t>Derivador pasivo blindado de 4 salidas. Ancho de banda 5-2150 Mhz. Bajas perdidas de inserción y respuesta plana. . Modelo PAS-D418. Conéctica "F". Perdidas de inserción:1,6 dB de 40 a 862 MHz; 2 dB de 950 a 2400 MHz. Perdidas de derivación: 18 dB de 40 a 862 MHz; 18,5dB de 950 a 2400 MHz. Desacoplo direccional mayor de 25 dB. Totalmente instalado fijado en el fondo de la caja de registro mediante tornillos. Incluso conexionado de cables a su entrada y salidas mediante conectores "F" (no incluidos).</t>
  </si>
  <si>
    <t>PAS-D414I</t>
  </si>
  <si>
    <t>DERIVADOR BLINDADO PASIVO 4 sald (AT 14 dB)</t>
  </si>
  <si>
    <t>Derivador pasivo blindado de 4 salidas. Ancho de banda 5-2150 Mhz. Bajas perdidas de inserción y respuesta plana. . Modelo PAS-D414. Conéctica "F". Perdidas de inserción: 2,7 dB de 40 a 862 MHz; 4,4 dB de 950 a 2400 MHz. Perdidas de derivación: 14 dB de 40 a 862 MHz; 14,5dB de 950 a 2400 MHz. Desacoplo direccional mayor de 25 dB. Totalmente instalado fijado en el fondo de la caja de registro mediante tornillos. Incluso conexionado de cables a su entrada y salidas mediante conectores "F" (no incluidos).</t>
  </si>
  <si>
    <t>PAS-D412I</t>
  </si>
  <si>
    <t>DERIVADOR BLINDADO PASIVO 4 sald (AT 12 dB)</t>
  </si>
  <si>
    <t>Derivador pasivo blindado de 4 salidas. Ancho de banda 5-2150 Mhz. Bajas perdidas de inserción y respuesta plana. . Modelo PAS-D412. Conéctica "F". Perdidas de inserción: 4,7 dB de 40 a 862 MHz; 5,7 dB de 950 a 2400 MHz. Perdidas de derivación: 11,5 dB de 40 a 862 MHz; 13 dB de 950 a 2400 MHz. Desacoplo direccional mayor de 26 dB. Totalmente instalado fijado en el fondo de la caja de registro mediante tornillos. Incluso conexionado de cables a su entrada y salidas mediante conectores "F" (no incluidos).</t>
  </si>
  <si>
    <t>PAS-D226I</t>
  </si>
  <si>
    <t>DERIVADOR BLINDADO PASIVO 2 sald (AT=26 dB)</t>
  </si>
  <si>
    <t>Derivador pasivo blindado de 2 salidas. Ancho de banda 5-2150 Mhz. Bajas perdidas de inserción y respuesta plana. . Modelo PAS-D222. Conéctica "F". Perdidas de inserción: 1,5 dB de 40 a 862 MHz; 2,5 dB de 950 a 2400 MHz. Perdidas de derivación: 22 dB de 40 a 862 MHz; 22,5 dB de 950 a 2400 MHz. Desacoplo direccional mayor de 40 dB. Totalmente instalado fijado en el fondo de la caja de registro mediante tornillos. Incluso conexionado de cables a su entrada y salidas mediante conectores "F" (no incluidos).</t>
  </si>
  <si>
    <t>PAS-D222I</t>
  </si>
  <si>
    <t>DERIVADOR BLINDADO PASIVO 2 sald (At=22 dB)</t>
  </si>
  <si>
    <t>PAS-D218I</t>
  </si>
  <si>
    <t>Derivador pasivo blindado de 2 salidas. Ancho de banda 5-2150 Mhz. Bajas perdidas de inserción y respuesta plana. . Modelo PAS-D218. Conéctica "F". Perdidas de inserción: 1,5 dB de 40 a 862 MHz; 2,5 dB de 950 a 2400 MHz. Perdidas de derivación: 18 dB de 40 a 862 MHz; 18,5 dB de 950 a 2400 MHz. Desacoplo direccional mayor de 35 dB. Totalmente instalado fijado en el fondo de la caja de registro mediante tornillos. Incluso conexionado de cables a su entrada y salidas mediante conectores "F" (no incluidos).</t>
  </si>
  <si>
    <t>PAS-D214I</t>
  </si>
  <si>
    <t>DERIVADOR BLINDADO PASIVO 2 salidas (AT 14 dB)</t>
  </si>
  <si>
    <t>Derivador pasivo blindado de 2 salidas. Ancho de banda 5-2150 Mhz. Bajas perdidas de inserción y respuesta plana. . Modelo PAS-D214. Conéctica "F". Perdidas de inserción: 1.5 dB de 40 a 862 MHz; 2,5 dB de 950 a 2400 MHz. Perdidas de derivación: 14 dB de 40 a 862 MHz; 15 dB de 950 a 2400 MHz. Desacoplo direccional mayor de 35 dB. Totalmente instalado fijado en el fondo de la caja de registro mediante tornillos. Incluso conexionado de cables a su entrada y salidas mediante conectores "F" (no incluidos).</t>
  </si>
  <si>
    <t>PAS-D110I</t>
  </si>
  <si>
    <t>DERIVADOR BLINDADO PASIVO 1 sald (AT 10 dB)</t>
  </si>
  <si>
    <t>Derivador pasivo blindado de 1 salida. Ancho de banda 5-2150 Mhz. Bajas perdidas de inserción y respuesta plana. . Modelo PAS-D110. Conéctica "F". Perdidas de inserción: 1,5 dB de 40 a 862 MHz; 2,0 dB de 950 a 2400 MHz. Perdidas de derivación: 10 dB de 40 a 862 MHz; 10,5 dB de 950 a 2400 MHz. Desacoplo direccional mayor de 25 dB. Totalmente instalado fijado en el fondo de la caja de registro mediante tornillos. Incluso conexionado de cables a su entrada y salidas mediante conectores "F" (no incluidos).</t>
  </si>
  <si>
    <t>PAS-D114I</t>
  </si>
  <si>
    <t>DERIVADOR BLINDADO PASIVO 1 sald (AT 14 dB)</t>
  </si>
  <si>
    <t>Derivador pasivo blindado de 1 salida. Ancho de banda 5-2150 Mhz. Bajas perdidas de inserción y respuesta plana. . Modelo PAS-D114. Conéctica "F". Perdidas de inserción: 1,3 dB de 40 a 862 MHz; 1,5 dB de 950 a 2400 MHz. Perdidas de derivación: 14 dB de 40 a 862 MHz; 14,7 dB de 950 a 2400 MHz. Desacoplo direccional mayor de 25 dB. Totalmente instalado fijado en el fondo de la caja de registro mediante tornillos. Incluso conexionado de cables a su entrada y salidas mediante conectores "F" (no incluidos).</t>
  </si>
  <si>
    <t>PAS-D118I</t>
  </si>
  <si>
    <t>DERIVADOR BLINDADO PASIVO 1 sald (AT 18 dB)</t>
  </si>
  <si>
    <t>Derivador pasivo blindado de 1 salida. Ancho de banda 5-2150 Mhz. Bajas perdidas de inserción y respuesta plana. . Modelo PAS-D118. Conéctica "F". Perdidas de inserción: 1 dB de 40 a 862 MHz; 1,3 dB de 950 a 2400 MHz. Perdidas de derivación: 18,5 dB de 40 a 862 MHz; 19,5 dB de 950 a 2400 MHz. Desacoplo direccional mayor de 25 dB. Totalmente instalado fijado en el fondo de la caja de registro mediante tornillos. Incluso conexionado de cables a su entrada y salidas mediante conectores "F" (no incluidos).</t>
  </si>
  <si>
    <t>PAS-D122I</t>
  </si>
  <si>
    <t>DERIVADOR BLINDADO PASIVO 1 sald (AT 22 dB)</t>
  </si>
  <si>
    <t>Derivador pasivo blindado de 1 salida. Ancho de banda 5-2150 Mhz. Bajas perdidas de inserción y respuesta plana. . Modelo PAS-D122. Conéctica "F". Perdidas de inserción: 0.7 dB de 40 a 862 MHz; 1,5 dB de 950 a 2400 MHz. Perdidas de derivación: 22 dB de 40 a 862 MHz; 22,5 dB de 950 a 2400 MHz. Desacoplo direccional mayor de 25 dB. Totalmente instalado fijado en el fondo de la caja de registro mediante tornillos. Incluso conexionado de cables a su entrada y salidas mediante conectores "F" (no incluidos).</t>
  </si>
  <si>
    <t>PAS-D126I</t>
  </si>
  <si>
    <t>DERIVADOR BLINDADO PASIVO 1 sald (AT 26 dB)</t>
  </si>
  <si>
    <t>Derivador pasivo blindado de 1 salida. Ancho de banda 5-2150 Mhz. Bajas perdidas de inserción y respuesta plana. . Modelo PAS-D126. Conéctica "F". Perdidas de inserción: 0.7 dB de 40 a 862 MHz; 1,5 dB de 950 a 2400 MHz. Perdidas de derivación: 26 dB de 40 a 862 MHz; 26,5 dB de 950 a 2400 MHz. Desacoplo direccional mayor de 25 dB. Totalmente instalado fijado en el fondo de la caja de registro mediante tornillos. Incluso conexionado de cables a su entrada y salidas mediante conectores "F" (no incluidos).</t>
  </si>
  <si>
    <t>PAS-D210I</t>
  </si>
  <si>
    <t>DERIVADOR BLINDADO PASIVO 2 salidas (AT 10 dB)</t>
  </si>
  <si>
    <t>Derivador pasivo blindado de 2 salidas. Ancho de banda 5-2150 Mhz. Bajas perdidas de inserción y respuesta plana. . Modelo PAS-D210. Conéctica "F". Perdidas de inserción: 2,8 dB de 40 a 862 MHz; 3,3 dB de 950 a 2400 MHz. Perdidas de derivación: 10 dB de 40 a 862 MHz; 10,5 dB de 950 a 2400 MHz. Desacoplo direccional mayor de 30 dB. Totalmente instalado fijado en el fondo de la caja de registro mediante tornillos. Incluso conexionado de cables a su entrada y salidas mediante conectores "F" (no incluidos).</t>
  </si>
  <si>
    <t>PAS-D426I</t>
  </si>
  <si>
    <t>DERIVADOR BLINDADO PASIVO 4 sald (AT 26 dB).</t>
  </si>
  <si>
    <t>Derivador pasivo blindado de 4 salidas. Ancho de banda 5-2150 Mhz. Bajas perdidas de inserción y respuesta plana. . Modelo PAS-D426. Conéctica "F". Perdidas de inserción:1,2dB de 40 a 862 MHz; 1,7 dB de 950 a 2400 MHz. Perdidas de derivación: 26 dB de 40 a 862 MHz; 26,5,5dB de 950 a 2400 MHz. Desacoplo direccional mayor de 25 dB. Totalmente instalado fijado en el fondo de la caja de registro mediante tornillos. Incluso conexionado de cables a su entrada y salidas mediante conectores "F" (no incluidos).</t>
  </si>
  <si>
    <t>Total 20T1.04</t>
  </si>
  <si>
    <t>20T1.05</t>
  </si>
  <si>
    <t>RED DE DISPERSIÓN</t>
  </si>
  <si>
    <t>RED DE DISPERSIÓN PASIVA PARA RTV DIGITAL Y ANALÓGICA EN LA BANDA DE FRECUENCIAS COMPRENDIDAS ENTRE 5 Y 2150 Mhz.</t>
  </si>
  <si>
    <t>Total 20T1.05</t>
  </si>
  <si>
    <t>20T1.06</t>
  </si>
  <si>
    <t>RED INTERIOR DE USUARIO</t>
  </si>
  <si>
    <t>DE RED INTERIOR DE USUARIO PASIVA PARA RTV DIGITAL Y ANALÓGICA EN LA BANDA DE FRECUENCIAS COMPRENDIDA ENTRE 5 Y 2150 MHz. Compuesta por:</t>
  </si>
  <si>
    <t>TV5429I</t>
  </si>
  <si>
    <t>PAU 2 ENTRADAS 2 SALIDAS 5-2300 MHz "EasyF"</t>
  </si>
  <si>
    <t>Punto de Acceso de Usuario. Modelo PAU- 22. Dos entradas y dos salidas. Paso directo de la señal 5-2300 MHz. Carga de 75 ohm integrada. Atenuación de inserción en RF menor 4,5 dB y en FI  menor de  4,3 dB.  Rechazo entre salidas mayor de 15 dB. Una de las salidas  Conectores Easi F hembra. Dimensiones 69x55x15 mm. Totalmente instalado en interior del registro de terminación de red.</t>
  </si>
  <si>
    <t>TV5439I</t>
  </si>
  <si>
    <t>PAU 2 ENTRADAS 3 SALIDAS 5-2300 MHz "EasyF"</t>
  </si>
  <si>
    <t>Punto de Acceso de Usuario. Modelo PAU- 23. Dos entradas y tres salidas. Paso directo de la señal 5-2300 MHz. Carga de 75 ohm integrada. En salidas 1 y 2 la Atenuación de inserción en RF es menor de 9 dB y en FI  menor de  8 dB.  En salida 3 la Atenuación de inserción en RF es menor de 5 dB y en FI  menor de  4  dB. Rechazo entre salidas mayor de 15 dB. Una de las salidas  Conectores Easi F hembra. Dimensiones 69x55x15 mm. Totalmente instalado en interior del registro de terminación de red.</t>
  </si>
  <si>
    <t>TV5449I</t>
  </si>
  <si>
    <t>PAU 2 ENTRADAS 4 SALIDAS 5-2300 MHz "EasyF"</t>
  </si>
  <si>
    <t>Punto de Acceso de Usuario. Modelo PAU- 24. Dos entradas y cuatro salidas. Paso directo de la señal 5-2300 MHz. Carga de 75 ohm integrada. Atenuación de inserción en RF menor 9 dB y en FI  menor de  7,5 dB.  Rechazo entre salidas mayor de 17 dB. Una de las salidas  Conectores Easi F hembra. Dimensiones 69x55x15 mm. Totalmente instalado en interior del registro de terminación de red.</t>
  </si>
  <si>
    <t>TV5454I</t>
  </si>
  <si>
    <t>PAU 2 ENTRADAS 5 SALIDAS 5-2300 MHz "EasyF"</t>
  </si>
  <si>
    <t>Punto de Acceso de Usuario. Modelo PAU- 25. Dos entradas y cinco salidas. Paso directo de la señal 5-2300 MHz. Carga de 75 ohm integrada. Atenuación de inserción en RF y en FI  menor de 13 dB en salidas 1 y 2  y menor de 11 dB en salidas 3, 4 y 5.  Reechazo entre salidas mayor de 28 dB. Una de las salidas  Conectores Easi F hembra. Dimensiones 69x55x15 mm. Totalmente instalado en interior del registro de terminación de red.</t>
  </si>
  <si>
    <t>TV5430I</t>
  </si>
  <si>
    <t>PAU 2 ENTRADAS 6 SALIDAS 5-2300 MHz "EasyF"</t>
  </si>
  <si>
    <t>Punto de Acceso de Usuario. Modelo PAU- 26. Dos entradas y seis salidas. Paso directo de la señal 5-2300 MHz. Carga de 75 ohm integrada. Atenuación de inserción en RF y en FI  menor de 14 dB en salidas 1 y 2; menor de 12 dB en salidas 3 y 4 y menor de 11 dB en salidas 5 y 6.  Rechazo entre salidas mayor de 28 dB. Una de las salidas  Conectores Easi F hembra. Dimensiones 108x59x15 mm. Totalmente instalado en interior del registro de terminación de red.</t>
  </si>
  <si>
    <t>TV-2151I</t>
  </si>
  <si>
    <t>COAXIAL (15,0 dB/100m; 800 MHz) Cubierta PVC LSFH</t>
  </si>
  <si>
    <t>Cable coaxial de 75 ohm. Modelo TV2151 Conductor interior de cobre de 1,12 mm de diámetro. Dieléctrico de Polietileno expanso de 4,7  mm de diámetro.  Apantallamiento compuesto por láminas de de cobre y poliester. Cubierta exterior PVC LSFH de 6,6 mm de diámetro. Atenuación para 100 mts. a 800 MHz =15,0 dB. Deberán cumplir el marcado CPR y serán como mínimo de la clase Dca-s2, d2, a2. Totalmente instalado en canalización existente.</t>
  </si>
  <si>
    <t>ARTU-L0I</t>
  </si>
  <si>
    <t>TOMA INDIVIDUAL TV/ SAT; 1dB/2dB</t>
  </si>
  <si>
    <t>Base de toma TV/SAT modelo L0, para montaje individual. Salidas de derivación mediante 2 conectores IEC 9,5 mm macho y hembra, para TV y SAT respectivamente. Salida de derivación para FI Sat con paso de corriente de 350 mA. Atenuación de conexión = 1 y 2 dB. para TV y SAT respectivamente.  Totalmente instalada, incluso conexión al cable coaxial de la red interior de usuario y fijación mediante tornillos y garras al registro de toma.</t>
  </si>
  <si>
    <t>Total 20T1.06</t>
  </si>
  <si>
    <t>Total 20T1</t>
  </si>
  <si>
    <t>20T2</t>
  </si>
  <si>
    <t>STDP Y TBA: RED CABLE DE PARES / PT</t>
  </si>
  <si>
    <t>RED DE CABLES DE PARES Y DE PARES TRENZADOS DE LA INFRAESTRUCTURA DESTINADA A PROPORCIONAR EL ACCESO A LOS SERVICIOS DE TELEFONÍA DISPONIBLE AL PÚBLICO (STDP) Y LOS SERVICIOS DE TELECOMUNICACIONES DE BANDA ANCHA (TBA). Compuesta por</t>
  </si>
  <si>
    <t>20T2.01</t>
  </si>
  <si>
    <t>RED INT USUARIO CABLES PARES TRENZADOS</t>
  </si>
  <si>
    <t>RED INTERIOR DE USUARIO DE CABLES DE PARES TRENZADOS. Compuesta por:</t>
  </si>
  <si>
    <t>TV76811I</t>
  </si>
  <si>
    <t>SWITCH 8xGbE Plug&amp;Play</t>
  </si>
  <si>
    <t>Switch no gestionable que incluye 8 puertos Gigabit Ethernet estándares IEEE 802.3 (10Base-T), IEEE 802.3u (100Base-TX), IEEE 802.3ab (1000Base-T), IEEE802.3x (Flow Control) . Permite la interconexión de los dispositivos de una red de area local. Incluye fuente de alimentación. Completamente instalado y conectado.</t>
  </si>
  <si>
    <t>LEG-51772-I</t>
  </si>
  <si>
    <t>LATIGUILLO UTP RJ45-RJ45  RECTO CAT 6 (1 m)</t>
  </si>
  <si>
    <t>Latiguillo de 1 m de longitud. Cable de cuatro pares trenzados de 100 ohm. Conforme norma ISO 11801; EN 50173 y EIA/TIA 568. Funda PVC no propagadora de la llama.Toma RJ 45 de ocho contactos  conforme normas ISO 11801; EN 50173 y EIA/TIA 568. Conexión rápida sin herramienta. Manguito antitracción para evitar esfuerzos mecánicos en los hilos.</t>
  </si>
  <si>
    <t>XX546501I</t>
  </si>
  <si>
    <t>MULTIPLEXOR PASIVO RJ45 CAT 6</t>
  </si>
  <si>
    <t>Multiplexor pasivo RJ45 Cat 6. Dispone de 8 salidas (RJ45 hembra). Dimensiones 140x60x25 mm (Anc x Al x Pr). Totalmente instalada incluso latiguillo LSFH de 0.2 m dotato de conectores RJ45 macho CAT6.</t>
  </si>
  <si>
    <t>TV209901I</t>
  </si>
  <si>
    <t>CONECTOR RJ45 UTP CAT6 HEMBRA</t>
  </si>
  <si>
    <t>Conector hembra RJ45 UTP CAT6  para datos o telefonía. Auto- crimpable. Totalmente instalado en mecanismo existente y conectado al cable de la red interior de usuario.</t>
  </si>
  <si>
    <t>TV209902I</t>
  </si>
  <si>
    <t>CONECTOR RJ45 UTP CAT6 MACHO</t>
  </si>
  <si>
    <t>Conector macho RJ45 UTP CAT6  para datos o telefonía. Auto- crimpable. Totalmente instalado y conectado al cable de la red interior de usuario.</t>
  </si>
  <si>
    <t>TV2123I</t>
  </si>
  <si>
    <t>CABLE DATOS UTP CAT6 LSFH</t>
  </si>
  <si>
    <t>Metro de cable de datos compuesto por 4 pares de hilos de cobre, entrelazados dos a dos y alojados en caviades. Conjunto potegido por una cubierta exterior LSFH no propagadora de la llama. Libre de halógenos y con baja emisión de humos. Completamente instalado en canalización existente</t>
  </si>
  <si>
    <t>Total 20T2.01</t>
  </si>
  <si>
    <t>Total 20T2</t>
  </si>
  <si>
    <t>20T3</t>
  </si>
  <si>
    <t>STDP Y TBA: RED CABLES COAX TBA</t>
  </si>
  <si>
    <t>DE RED DE CABLES COAXIALES DE LA INFRAESTRUCTURA DESTINADA A PROPORCIONAR EL ACCESO A LOS SERVICIOS DE TELEFONÍA DISPONIBLE AL PÚBLICO (STDP) Y LOS SERVICIOS DE TELECOMUNICACIONES DE BANDA ANCHA (TBA). Compuesta por:</t>
  </si>
  <si>
    <t>20T4</t>
  </si>
  <si>
    <t>STDP y TBA: RED CABLES FIBRA ÓPTICA</t>
  </si>
  <si>
    <t>RED DE FIBRA ÓPTICA  DE LA INFRAESTRUCTURA DESTINADA A PROPORCIONAR EL ACCESO A LOS SERVICIOS DE TELEFONÍA DISPONIBLE AL PÚBLICO (STDP) Y LOS SERVICIOS DE TELECOMUNICACIONES DE BANDA ANCHA (TBA). Compuesta por</t>
  </si>
  <si>
    <t>20T4.01</t>
  </si>
  <si>
    <t>SDTP Y TBA: RED DISTRIBUCIÓN DE CABLES DE FO</t>
  </si>
  <si>
    <t>STDP y TBA: RED DE DISTRIBUCIÓN DE CABLES DE FIBRA ÓPTICA.Compuesta por:</t>
  </si>
  <si>
    <t>TV533108I</t>
  </si>
  <si>
    <t>RACK 19" 8+2U PARA PARED O SUELO</t>
  </si>
  <si>
    <t>Rack 8+2U (capacidad total de 10U) de dimensiones 600 mm x 460 mm x 400 mm (Anc x Al x Pr). Perfiles laterales ajustables en profundidad  Diseñado para instalación en pared o suelo y preparado para albergar en su interior equipación activa o pasiva de manera que quede visible y protegida bajo una estructura de acero dotada de llave. Compatible con instalaciones de fibra óptica, cable de datos o cable coaxial. Ventilación natural con posibilidad de ventilación forzadaFabricado en acero y con revestimiento realizado con resinas de poliester y pigmentos sin plomo. Totalmente instalado sobre paramento vertical o suelo.Paneles interiores no inclidos</t>
  </si>
  <si>
    <t>TV533106I</t>
  </si>
  <si>
    <t>RACK 19" 6+2U PARA PARED O SUELO</t>
  </si>
  <si>
    <t>Rack 6+2U (capacidad total de 8U) de dimensiones 600 mm x 380 mm x 400 mm (Anc x Al x Pr). Perfiles laterales ajustables en profundidad  Diseñado para instalación en pared o suelo y preparado para albergar en su interior equipación activa o pasiva de manera que quede visible y protegida bajo una estructura de acero dotada de llave. Compatible con instalaciones de fibra óptica, cable de datos o cable coaxial. Ventilación natural con posibilidad de ventilación forzadaFabricado en acero y con revestimiento realizado con resinas de poliester y pigmentos sin plomo. Totalmente instalado sobre paramento vertical o suelo.Paneles interiores no inclidos</t>
  </si>
  <si>
    <t>TV533152I</t>
  </si>
  <si>
    <t>BANDEJA 24 CONECTORES SC (1U) PARA RACK 19"</t>
  </si>
  <si>
    <t>Bandeja 1U para Rack 19". Frontal con capacidad para hasta 24 adaptadores SC/APC identificados mediante numeración grabada a laser.Fabricada en acero con revestimiento con resinas de poliester y pigmentación sin plomo. Incorpora bandeja de FO para alojar hasta 24 fusiones ópticas.
Totalmente instalado en interior de Rack. Adaptadores SC/APC,pigtail y fusiones no incluidos.</t>
  </si>
  <si>
    <t>TV533157I</t>
  </si>
  <si>
    <t>BANDEJA 48 CONECTORES SC (2U) PARA RACK 19"</t>
  </si>
  <si>
    <t>Bandeja 2U para Rack 19". Frontal con capacidad para hasta 48 adaptadores SC/APC identificados mediante numeración grabada a laser.Fabricada en acero con revestimiento con resinas de poliester y pigmentación sin plomo. Incorpora bandeja de FO para alojar hasta 48 fusiones ópticas.
Totalmente instalado en interior de Rack. Adaptadores SC/APC,pigtail y fusiones no incluidos.</t>
  </si>
  <si>
    <t>TV231712I</t>
  </si>
  <si>
    <t>MULTIFIBRA 6x8=48 FO MONOMODO G657 (2,5 mm)</t>
  </si>
  <si>
    <t>Cable multifibra formado por 6 micromódulos de 8 fibras monomodo G657A2 (Total 48 fibras). Atenuación menor de .0,4 dB/Km para 1310 nm y menor  de .0,3 dB/Km para 1550 nm. Elemento central de resistencia y elementos de refuerzo a base de hilaturas de fibras de aramida que permiten una tracción de hasta 1320 N. Material de recubrimiento ajustado de la fibra, material de recubrimiento del micromódulo y material de cubierta de la manguera de baja emisión de humos, libre de halógeno (LSFH) y retardante de la llama. Diámetro de recubrimiiento ajustado de la fibra 0,25 mm. Diámetro de la manguera de 9,5 mm. Radio de curvatura mínimo de diez veces el diámetro de la manguera (9,5 cm). Totalmente instalada en canalización existente</t>
  </si>
  <si>
    <t>TV231612i</t>
  </si>
  <si>
    <t>MULTIFIBRA 3x8=24 FO MONOMODO G657 (2,5 mm)</t>
  </si>
  <si>
    <t>Cable multifibra formado por 3 micromódulos de 8 fibras monomodo G657A2 (Total 24 fibras). Atenuación menor de .0,4 dB/Km para 1310 nm y menor  de .0,3 dB/Km para 1550 nm. Elemento central de resistencia y elementos de refuerzo a base de hilaturas de fibras de aramida que permiten una tracción de hasta 1320 N. Material de recubrimiento ajustado de la fibra, material de recubrimiento del micromódulo y material de cubierta de la manguera de baja emisión de humos, libre de halógeno (LSFH) y retardante de la llama. Diámetro de recubrimiiento ajustado de la fibra 0,25 mm. Diámetro de la manguera de 8,0 mm. Radio de curvatura mínimo de diez veces el diámetro de la manguera (8,0 cm). Totalmente instalada en canalización existente</t>
  </si>
  <si>
    <t>TV232001I</t>
  </si>
  <si>
    <t>CABLE 2 FO MONOMODO G657 PARA ACOMETIDA EXTERIOR</t>
  </si>
  <si>
    <t>Cable multifibra de acometida exterior formado por 2 fibras monomodo G657A2. Atenuación menor de .0,4 dB/Km para 1310 nm y menor  de .0,3 dB/Km para 1550 nm. Elementos de refuerzo a base de hilaturas de fibras de aramida que permiten una tracción de hasta 1000 N. Material de recubrimiento ajustado de la fibra y material de cubierta de la mangeura de baja emisión de humos, libre de halógeno (LSFH) y retardante de la llama. Diámetro de la manguera de 4,8 mm. Radio de curvatura mínimo de diez veces el diámetro de la manguera. Totalmente instalada en canalización existente</t>
  </si>
  <si>
    <t>FUSIONFOI</t>
  </si>
  <si>
    <t>FUSIÓN DE FO CON FUSIONADORA</t>
  </si>
  <si>
    <t>La parrida incluye la realización de todas las actuaciones necesarias para la fusión de dos fibras ópticas mediante fusionadora (organización de las fibras en la bandeja, retirada de la protección plástica de las fibras, limpieza, corte mediante cortadora de precisión, alineación de fibras, fusionado y almacenaje de la fusión con su protección en la bandeja). 
l.</t>
  </si>
  <si>
    <t>TV233202I</t>
  </si>
  <si>
    <t>ADAPTADOR SC/APC (h) - SC/APC (h)</t>
  </si>
  <si>
    <t>Adaptador con dos entradas hembra SC/APC que permite la unión de  conectores SC/APC. Totalmente instalado en panel de caja de interconexión.</t>
  </si>
  <si>
    <t>TV232602I</t>
  </si>
  <si>
    <t>LAT 2m FO SM CONEC  SC/APC M-M CONVERITBLE A PIGTAIL</t>
  </si>
  <si>
    <t>Latiguillo de fibra monomodo  de 2 m de longitud, preconectorizado con conectores M-M de tipo SC/APC paral la interconexión de equipos ópticos. Con un diámetro de 90 micras, permite acortar su longitud con una herramienta de fusión adecuada y utilizar como Pigtail. para proporcionar a las fibras de las diferentes redes (distribución, dispersión e interior de usuario) conectores macho SC/APC que facilien la inserción de dichas fibras en  los adaptadores SC/APC (H-H) existentes en los puntos de interconexión, puntos acceso de usuario y roseta interior. La cubierta es LSFH para su utilización en interiores. No incluye la fusión del pigtail con las referidas fibras.</t>
  </si>
  <si>
    <t>Total 20T4.01</t>
  </si>
  <si>
    <t>20T4.02</t>
  </si>
  <si>
    <t>SDTP Y TBA: RED INT USUARIO DE CABLES DE FO</t>
  </si>
  <si>
    <t>STDP y TBA: RED DE INTERIOR DE USUARIO DE CABLES DE FIBRA ÓPTICA Compuesta por:</t>
  </si>
  <si>
    <t>TV2315I</t>
  </si>
  <si>
    <t>ROSETA FO PARA PAU 2 SC/APC</t>
  </si>
  <si>
    <t>Caja interior para roseta de punto de acceso de usuario  de la rede de cables de fibra óptica con capacidad para albergar 2 adaptadores de FO SC/APC ( incluidos). Dimensiones (An x Al x Pr) en mm: 81  x81 x 25. Totalmente instalada en registro de terminación de red.</t>
  </si>
  <si>
    <t>TV232601I</t>
  </si>
  <si>
    <t>LATIGUILLO FO MONOMODO SC/APC 4 m</t>
  </si>
  <si>
    <t>Latiguillo (pigtail) de fibra monomodo ajustada, de 4 m de longitud, terminada en uno de sus extremos co un conector SC/APC para su inserción por simple presión en un adptador SC/APC. Totalmente instalado y empalmado por fusión a las fibras de las redes de distribución (en el punto de interconexión) y de dispersión (en el punto de acceso de usuario) de manera que facilite la inserción de las mismas en los adaptadores SC/APC (H-H) existentes en dichos puntos.</t>
  </si>
  <si>
    <t>XX2315I</t>
  </si>
  <si>
    <t>BASE ACCESO TERMINAL DE FO SC/APC</t>
  </si>
  <si>
    <t>Soporte para adaptador fibra óptica SC/APC compuesta por marco emblellecedor y placa inclinada preparada para alojamiento de adaptador. Totalmente instalada en registro de toma. Adaptadores de FO SC/APC no incluidos..</t>
  </si>
  <si>
    <t>KYF50115MI</t>
  </si>
  <si>
    <t>LAT BOTA  ARTICULADA FO G657A2 SC/APC15 m</t>
  </si>
  <si>
    <t>Latiguillo de fibra monomodo G657A2 de 15 metros de longitud con cubierta reforzada que permite una tracción de instalación superior a 450 N. Especialmente diseñado para su instalación entre roseta de FO alojada en RTR de domicilio de usuario y BAT de FO ubicada en interior de domicilio. Ell extremo previsto para su alojamiento en el registro de toma está protegido para permitir su entubado con seguridad e incopora una bota articulada que le permte acomodarse con facilidad en el interior de dicho registro.Totalmente instalado en canalización existente.</t>
  </si>
  <si>
    <t>Total 20T4.02</t>
  </si>
  <si>
    <t>Total 20T4</t>
  </si>
  <si>
    <t>20T5</t>
  </si>
  <si>
    <t>REGISTROS Y CANALIZACIONES</t>
  </si>
  <si>
    <t>CANALIZACIONES, RECINTOS Y ELEMENTOS COMPLEMENTARIOS QUE ALBERGAN LA INFRAESTRUCTURA COMÚN DE TELECOMUNICACIONES. Compuesta por</t>
  </si>
  <si>
    <t>20T5.01</t>
  </si>
  <si>
    <t>CANALIZACIÓN EXTERIOR</t>
  </si>
  <si>
    <t>DE CANALIZACIÓN EXTERNA CONSTITUIDA POR LOS CONDUCTOS QUE DISCURREN POR LA ZONA EXTERIOR DEL INMUEBLE. PERMITE LA UNIÓN ENTRE LAS REDES DE ALIMENTACIÓN DE LOS SERVICIOS DE TELECOMUNICACIÓN DE LOS DISTINTOS OPERADORES Y LA INFRAESTRUCTURA COMÚN DE TELECOMUNICACIONES DEL INMUEBLE. Compuesta por:</t>
  </si>
  <si>
    <t>ARQPREF2-I</t>
  </si>
  <si>
    <t>ARQUETA PREFABRICADA PARA ICT DE 600x600x800 mm</t>
  </si>
  <si>
    <t>DDe arqueta  de hormigón prefabricado de 600x600x800 mm, incluso excavación, transporte de tierras a vertedero y PP de pequeño material y ayudas de albañileria. Construida según Reglamento ICT,. Medida la unidad ejecutada.</t>
  </si>
  <si>
    <t>TARQMET60x60I</t>
  </si>
  <si>
    <t>TAPA ARQTA 600X600 mm EN FUNDICIÓN DUCTIL</t>
  </si>
  <si>
    <t>Tapa para arqueta de entrada de 600x600 cm, fabricada en fundicióin  ductil, dotada de asas y cierre de seguridad.</t>
  </si>
  <si>
    <t>ARQPREF4-I</t>
  </si>
  <si>
    <t>ARQUETA PREFABRICADA PARA ICT DE 400X400X400 mm</t>
  </si>
  <si>
    <t>De arqueta de entrada para ICT de 400 x 400 x 400 mm.(largo x ancho x profundo) prefabricada en hormigón gris semiseco y construida según reglamento de ICT. Totalmente instalada, incluso excavación, transporte de tierras a vertedero y p.p. de pequeño material y ayudas de albañilería. Medida la unidad ejecutada.</t>
  </si>
  <si>
    <t>TARQMET40x40I</t>
  </si>
  <si>
    <t>TAPA ARQTA 400X400 mm EN FUNDICIÓN DUCTIL</t>
  </si>
  <si>
    <t>Tapa para arqueta de entrada de 400x400 cm, fabricada en fundicióin  ductil, dotada de asas y cierre de seguridad.</t>
  </si>
  <si>
    <t>TARQ40X40-I</t>
  </si>
  <si>
    <t>TAPA ARQTA 400x400 mm EN HORMIGÓN</t>
  </si>
  <si>
    <t>Tapa para arqueta de entrada de 400x400 mm, fabricada en hormigón gris con marco y premarco metálico, dotada de asas y cierre de seguridad.</t>
  </si>
  <si>
    <t>ARQPREF1-I</t>
  </si>
  <si>
    <t>ARQUETA PREFABRICADA PARA ICT DE 800x700x820 mm</t>
  </si>
  <si>
    <t>DDe arqueta  de hormigón prefabricado de 800x700x820 mm, incluso excavación, transporte de tierras a vertedero y PP de pequeño material y ayudas de albañileria. Construida según Reglamento ICT,. Medida la unidad ejecutada.</t>
  </si>
  <si>
    <t>TARQMET80x70I</t>
  </si>
  <si>
    <t>TAPA ARQTA 800x700 mm EN FUNDICIÓN DUCTIL</t>
  </si>
  <si>
    <t>Tapa para arqueta de entrada de 800x700 mm, fabricada en fundicióin  ductil, dotada de asas y cierre de seguridad.</t>
  </si>
  <si>
    <t>MTCAEX.5I</t>
  </si>
  <si>
    <t>CANALIZACION SOTERRADA 5x63 PVC</t>
  </si>
  <si>
    <t>Metro de canalización externa formada por 5 conductos de PVC rígido, ignífugo de 63 mm. de diámetro exterior, fabricado según norma UNE 53.112., con pared interior lisa. incluso excavación, prisma de hormigón hm-20, relleno, transporte a vertedero y p.p. de pequeño material. Características de construcción normas ICT</t>
  </si>
  <si>
    <t>MTCAEX.6I</t>
  </si>
  <si>
    <t>CANALIZACION SOTERRADA 6 x63 PVC</t>
  </si>
  <si>
    <t>Metro de canalización externa enterrada formada por 6 conductos de PVC rígido, ignífugo de 63 mm. de diámetro exterior, fabricado según norma UNE 53.112., con pared interior lisa. incluso excavación, prisma de hormigón hm-20, relleno, transporte a vertedero y p.p. de pequeño material. Características de construcción normas ICT</t>
  </si>
  <si>
    <t>Total 20T5.01</t>
  </si>
  <si>
    <t>20T5.02</t>
  </si>
  <si>
    <t>CANALIZACIÓN DE ENLACE SUPERIOR</t>
  </si>
  <si>
    <t>DE CANALIZACIÓN DE ENLACE PARA ENTRADA SUPERIOR DEL EDIFICIO. SOPORTA EL CABLEADO QUE DISCURRE DESDE LA BASE DE ANTENA HASTA LA ENTRADA EN EL RECINTO DE INSTALACIÓN DE TELECOMUNICACIONES. Compuesta por:</t>
  </si>
  <si>
    <t>PASAMUR</t>
  </si>
  <si>
    <t>PASAMUROS</t>
  </si>
  <si>
    <t>Elemento pasamuro consistente en la práctica de doso orificioss en la cubierta del RITS y la colocación de cuatro tubos de 40 mm de diámetro que permitan la introduccion en el mismo de los cables procedentes de los elementos de captación. Totalmente instalado incluso sellado de los calos y acodado de los tubos en su parte superior para impedir la entrada de agua.</t>
  </si>
  <si>
    <t>RGE3636I</t>
  </si>
  <si>
    <t>REGISTRO ENLACE SUPERIOR 360x360x120 mm</t>
  </si>
  <si>
    <t>Armario de registro de enlace situado donde la canalización externa accede a la zona comun del inmueble, permitiendo la manipulación de los cables.  Dimensiones 360 x 360 x 120 mm.(alto x ancho x profundo). Grado de proteccióin IP-337.Totalmente instalado Incluso p.p. de pequeño material y ayudas de albañilería.</t>
  </si>
  <si>
    <t>TB40mmLISO-I</t>
  </si>
  <si>
    <t>TUBO 40 mm PARED INTERIOR LISA.</t>
  </si>
  <si>
    <t>Metro de canalización  formada por un conducto de PVC de 40 mm. de diámetro externo. Pared interior lisa. Características según norma UNE 50.086. Totalmente instalado por suelo, paredes o techo. Incluso p.p. de regolas, paso de hilo guía en tubos vacíos, p.p. de protecciones, pasamuros, cajas de paso y p.p. de ayudas de albañilería.</t>
  </si>
  <si>
    <t>Total 20T5.02</t>
  </si>
  <si>
    <t>20T5.03</t>
  </si>
  <si>
    <t>CANALIZACIÓN DE ENLACE INFERIOR</t>
  </si>
  <si>
    <t>DE CANALIZACIÓN DE ENLACE PARA ENTRADA INFERIOR DEL EDIFICIO. SOPORTA EL CABLEADO QUE DISCURRE DESDE EL REGISTRO DE ENLACE HASTA EL RECINTO DE TELECOMUNICACIONES INFERIOR. Compuesta por:</t>
  </si>
  <si>
    <t>RGE4545I</t>
  </si>
  <si>
    <t>REGISTRO ENLACE INFERIOR 450x450x120 mm</t>
  </si>
  <si>
    <t>Armario de registro de enlace situado donde la canalización externa accede a la zona comun del inmueble, permitiendo la manipulación de los cables. Metálico de dimensiones 450 x 450 x 120 mm.(alto x ancho x profundo). Dotado de puerta con llave de cierre. IP-337.Totalmente instalado Incluso p.p. de pequeño material y ayudas de albañilería.</t>
  </si>
  <si>
    <t>Total 20T5.03</t>
  </si>
  <si>
    <t>20T5.04</t>
  </si>
  <si>
    <t>CANALIZACIÓN PRINCIPAL</t>
  </si>
  <si>
    <t>DE CANALIZACIÓN PRINCIPAL PARA SOPORTE DE LA RED DE DISTRIBUCIÓN DE LA I.C.T. DEL INMUEBLE. CONECTARÁ EL RITI CON EL RITS Y ESTOS CON LOS REGISTROS SECUNDARIOS.
 Compuesta por:</t>
  </si>
  <si>
    <t>RIT150X100SM</t>
  </si>
  <si>
    <t>RITM 2000 x 1500 x 1000 OBRA CON SUMIDERO</t>
  </si>
  <si>
    <t>Recinto de instalación de telecomunicaciones modular realizado "in situ" mediante fábrica de ladrillo, enfoscado maestreado, incluso p.p. de pintura. De dimensiones 2000 x 1500 x 1000 mm (alto x ancho x profundo). Dotado de puerta metálica con apertura hacia el exterior y  cerradura con llave común para los distintos usuarios autorizados Totalmente instalado incluso conexión del RITM  con la canalización de enlace y sumidero con desagüe que impida la acumulación de las aguas.</t>
  </si>
  <si>
    <t>RITM1500 SM I</t>
  </si>
  <si>
    <t>RITM 2000 x 1500 x 500 OBRA CON SUMIDERO</t>
  </si>
  <si>
    <t>Recinto de instalación de telecomunicaciones modular realizado "in situ" mediante fábrica de ladrillo, enfoscado maestreado, incluso p.p. de pintura. De dimensiones 2000 x 1500 x 500 mm (alto x ancho x profundo). Dotado de puerta metálica con apertura hacia el exterior y  cerradura con llave común para los distintos usuarios autorizados Totalmente instalado incluso conexión del RITM  con la canalización de enlace y sumidero con desagüe que impida la acumulación de las aguas.</t>
  </si>
  <si>
    <t>RITM1000I</t>
  </si>
  <si>
    <t>RITM 2000 x 1000 x 500 OBRA</t>
  </si>
  <si>
    <t>Recinto de instalación de telecomunicaciones modular realizado "in situ" mediante fábrica de ladrillo, enfoscado maestreado, incluso p.p. de pintura. De dimensiones 200 x 100 x 50 (alto x ancho x profundo). Tendrá una puerta metálica con apertura hacia el exterior y dispondrá de cerradura con llave común para los distintos usuarios autorizados.Incluye conexión del RITM  con la canalización de enlace.</t>
  </si>
  <si>
    <t>RIT-O</t>
  </si>
  <si>
    <t>RIT 2300X2000X2000 OBRA</t>
  </si>
  <si>
    <t>Recinto de instalación de telecomunicaciones construido in situ de dimensiones mínimas 2300x2000x2000 mm. (alto x ancho x profundo). dispondrá de espacios diferenciados para cada tipo de servicio de telecomunicación. Estará equipado con un sistema de escalerillas o canaletas horizontales para el tendido de los cables oportunos. La escalerilla o canaleta se dispondrá en todo el perímetro interior a 30 cm del techo. Tendrán una puerta de acceso metálica, con apertura hacia el exterior y dispondrán de cerradura con llave común para los distintos usuarios autorizados. El recinto dispondrá de ventilación natural directa.</t>
  </si>
  <si>
    <t>RIT-O SUM</t>
  </si>
  <si>
    <t>RIT 2300X2000X2000 OBRA CON SUMIDERO</t>
  </si>
  <si>
    <t>Recinto de instalación de telecomunicaciones construido in situ de dimensiones mínimas 2300x2000x2000 mm. (alto x ancho x profundo). dispondrá de espacios diferenciados para cada tipo de servicio de telecomunicación. Estará equipado con un sistema de escalerillas o canaletas horizontales para el tendido de los cables oportunos. La escalerilla o canaleta se dispondrá en todo el perímetro interior a 30 cm del techo. Tendrán una puerta de acceso metálica, con apertura hacia el exterior y dispondrán de cerradura con llave común para los distintos usuarios autorizados. El recinto dispondrá de ventilación natural directa.Por estar ubicado bajo la rasante deberá estar dotado de  sumidero con desagüe que impida la acumulación de las aguas.</t>
  </si>
  <si>
    <t>TB50mmLISO-I</t>
  </si>
  <si>
    <t>TUBO 50 mm PARED INTERIOR LISA.</t>
  </si>
  <si>
    <t>Metro de canalización  formada por un conducto de PVC de 50 mm. de diámetro externo. Pared interior lisar . Características según norma UNE 50.086. Totalmente instalado por suelo, paredes o techo. Incluso p.p. de regolas, paso de hilo guía en tubos vacíos, p.p. de protecciones, pasamuros, cajas de paso y p.p. de ayudas de albañilería.</t>
  </si>
  <si>
    <t>RGS-MET55I</t>
  </si>
  <si>
    <t>RGSTRO SEC. METALICO 550x1000x150 mm</t>
  </si>
  <si>
    <t>Regitro secundario constituido por armario metálico mural o empotrable de 55x100x15 cm (alto x ancho x profundo ). Dotado de puerta con cerradura. Grado de protección  IP-33-7.Totalmente instalado incluyendo placa de montaje especial para la fijación de material de telecomunicaciones.</t>
  </si>
  <si>
    <t>RGS-MET50I</t>
  </si>
  <si>
    <t>RGSTRO SEC. METALICO 500x700x150 mm</t>
  </si>
  <si>
    <t>Regitro secundario constituido por armario metálico mural o empotrable de 500x700x150 mm (alto x ancho x profundo ). Dotado de puerta con cerradura. Grado de protección  IP-33-7.Totalmente instalado incluyendo placa de montaje especial para la fijación de material de telecomunicaciones.</t>
  </si>
  <si>
    <t>RGS-MET45I</t>
  </si>
  <si>
    <t>RGSTRO SEC. METALICO 450x450x150 mm</t>
  </si>
  <si>
    <t>Regitro secundario constituido por armario metálico mural o empotrable de 450x450x150 mmm (alto x ancho x profundo ). Dotado de puerta con cerradura. Grado de protección  IP-33-7.Totalmente instalado incluyendo placa de montaje especial para la fijación de material de telecomunicaciones.</t>
  </si>
  <si>
    <t>RGS-PVC45I</t>
  </si>
  <si>
    <t>RGSTRO SEC. PVC 450x450x150 mm</t>
  </si>
  <si>
    <t>Armario de registro secundario constituido por caja de plástico de 450 x 450 x 150 mm. con grado de protección IP 33.5 y tapa del mismo material, con sujección mediante tornillos. Incluso p.p. de pequeño material y ayudas de albañilería. Medida la unidad ejecutada.</t>
  </si>
  <si>
    <t>RIT O4674 SUM</t>
  </si>
  <si>
    <t>RIT 2300X2000X1000 OBRA CON SUMIDERO</t>
  </si>
  <si>
    <t>Recinto de instalación de telecomunicaciones construido in situ de dimensiones mínimas 2300x2000x1000 mm. (alto x ancho x profundo). dispondrá de espacios diferenciados para cada tipo de servicio de telecomunicación. Estará equipado con un sistema de escalerillas o canaletas horizontales para el tendido de los cables oportunos. La escalerilla o canaleta se dispondrá en todo el perímetro interior a 30 cm del techo. Tendrán una puerta de acceso metálica, con apertura hacia el exterior y dispondrán de cerradura con llave común para los distintos usuarios autorizados. El recinto dispondrá de ventilación natural directa.Por estar ubicado bajo la rasante deberá estar dotado de  sumidero con desagüe que impida la acumulación de las aguas.</t>
  </si>
  <si>
    <t>RIT O2145 SUM</t>
  </si>
  <si>
    <t>RIT O 0020</t>
  </si>
  <si>
    <t>Recinto de instalación de telecomunicaciones modular realizado "in situ" mediante fábrica de ladrillo, enfoscado maestreado, incluso p.p. de pintura. De dimensiones 2000 x 1000 x 500 mm (alto x ancho x profundo). Tendrá una puerta metálica con apertura hacia el exterior y dispondrá de cerradura con llave común para los distintos usuarios autorizados.Totalmente instalado</t>
  </si>
  <si>
    <t>RIT O2145</t>
  </si>
  <si>
    <t>RITM 2000 x 1500 x 500 OBRA</t>
  </si>
  <si>
    <t>Recinto de instalación de telecomunicaciones modular realizado "in situ" mediante fábrica de ladrillo, enfoscado maestreado, incluso p.p. de pintura. De dimensiones 2000 x 1500 x 500 mm (alto x ancho x profundo). Dotado de puerta metálica con apertura hacia el exterior y  cerradura con llave común para los distintos usuarios autorizados Totalmente instalado.</t>
  </si>
  <si>
    <t>Total 20T5.04</t>
  </si>
  <si>
    <t>20T5.05</t>
  </si>
  <si>
    <t>CANALIZACIÓN SECUNDARIA</t>
  </si>
  <si>
    <t>DE CANALIZACIÓN SECUNDARIA PARA ALOJAR TODOS LOS CABLES DE LOS SERVICIOS DE TELECOMUNICACIÓN DE LAS VIVIENDAS, LOCALES U OFICINAS A LAS QUE SIRVA. ENLAZA EL REGISTRO SECUNDARIO CON EL REGISTRO DE TERMINACIÓN DE RED. Compuesta por:</t>
  </si>
  <si>
    <t>TB32mmLISO-I</t>
  </si>
  <si>
    <t>TUBO 32 mm PARED INTERIOR LISA.</t>
  </si>
  <si>
    <t>Metro de canalización  formada por un conducto de PVC de 32 mm. de diámetro externo. Pared interior lisa. Características según norma UNE 50.086. Totalmente instalado por suelo, paredes o techo. Incluso p.p. de regolas, paso de hilo guía en tubos vacíos, p.p. de protecciones, pasamuros, cajas de paso y p.p. de ayudas de albañilería.</t>
  </si>
  <si>
    <t>TB25mmLISO-I</t>
  </si>
  <si>
    <t>TUBO 25 mm PARED INTERIOR LISA.</t>
  </si>
  <si>
    <t>Metro de canalización  formada por un conducto de PVC de 25 mm. de diámetro externo. Pared interior lisa. Características según norma UNE 50.086. Totalmente instalado por suelo, paredes o techo. Incluso p.p. de regolas, paso de hilo guía en tubos vacíos, p.p. de protecciones, pasamuros, cajas de paso y p.p. de ayudas de albañilería.</t>
  </si>
  <si>
    <t>REGPASAI</t>
  </si>
  <si>
    <t>REGISTRO DE PASO TIPO A (360 x 360 x 120)</t>
  </si>
  <si>
    <t>Registro de paso tipo A de 360x360x120 mm. (alto x ancho x profundo ) Con entradas laterales para seis tubos de diámetro máximo de 40 mm. Tapa de material plástico con sujeción a la caja mediante 4 tornillos. Totalmente instalada, incluso colocación de tubos de canalización secundaria con el correspondiente practicado de agujeros para alojar los tubos</t>
  </si>
  <si>
    <t>REGPASBI</t>
  </si>
  <si>
    <t>REGISTRO DE PASO TIPO B (100 x 100 x 40)</t>
  </si>
  <si>
    <t>Registro de paso tipo B de 100x100x40 mm. (alto x ancho x profundo ) Con entradas laterales para tres tubos de diámetro máximo de 25 mm. Tapa de material plástico con sujeción a la caja mediante 4 tornillos. Totalmente instalada, incluso colocación de tubos de canalización secundaria con el correspondiente practicado de agujeros para alojar los tubos</t>
  </si>
  <si>
    <t>Total 20T5.05</t>
  </si>
  <si>
    <t>20T5.06</t>
  </si>
  <si>
    <t>CANALIZACIÓN INTERIOR USUARIO</t>
  </si>
  <si>
    <t>DE CANALIZACIÓN INTERIOR DE USUARIO. UNIRÁ LOS REGISTROS DE TERMINACIÓN DE RED CON LOS DISTINTOS REGISTROS DE TOMA. Compuesta por:</t>
  </si>
  <si>
    <t>IDERTR50608MI</t>
  </si>
  <si>
    <t>REGISTRO TERMINACION RED MET 500x600x80 mm.</t>
  </si>
  <si>
    <t>Registro metálico de empotrar de 500x600x80 mm (siendo esta última dimensión la profundidad). Dispone de tapa abatible con sistema de cierre y rejillas de ventilación. Totalmente instalada, incluso P:P: de pequeño material y ayudas de albañileria.</t>
  </si>
  <si>
    <t>RTUCP-I</t>
  </si>
  <si>
    <t>REGISTRO ENLAZABLE CON PLACA CIEGA</t>
  </si>
  <si>
    <t>Registro de toma de usuario, compuesto por cajillo universal enlazable de material plástico libre de halógenos y dotado de tapa ciega.. Medidas 65x65x42 mm (alto x ancho x profundo) y características según reglamento de ICT. Totalmente instalado, incluso pp de  regolas, tubos de canalización de usuario,  hilos guia, cajas de paso y ayudas de albañileria necesarias para su conexión con el RTR. Medida de la unidad ejecutada.</t>
  </si>
  <si>
    <t>RTUSP-I</t>
  </si>
  <si>
    <t>REGISTRO ENLAZABLE SIN PLACA CIEGA</t>
  </si>
  <si>
    <t>Registro de toma de usuario, compuesto por caja universal enlazable de material plástico libre de halógenos.. Medidas 65x65x42 mm (alto x ancho x profundo) y características según reglamento de ICT. Totalmente instalado, incluso pp de  regolas, tubos de canalización de usuario,  hilos guia, cajas de paso y ayudas de albañileria necesarias para su conexión con el RTR. Medida de la unidad ejecutada.</t>
  </si>
  <si>
    <t>IDED88i</t>
  </si>
  <si>
    <t>REGISTRO DE TOMA DE USUARIO</t>
  </si>
  <si>
    <t>Registro de toma de usuario, compuesto por cajillo universal enlazable de material plástico libre de halógenos. Medidas 65x65x42 mm (alto x ancho x profundo). Totalmente instalado, incluso pp de  regolas, tubos de canalización de usuario,  hilos guia, cajas de paso y ayudas de albañileria necesarias para su conexión con el RTR. Medida de la unidad ejecutada.</t>
  </si>
  <si>
    <t>REGPASCI</t>
  </si>
  <si>
    <t>REGISTRO DE PASO TIPO C (100 x 160 x 40)</t>
  </si>
  <si>
    <t>Registro de paso tipo C de 100x160x40 mm. (alto x ancho x profundo ) Con entradas laterales para tres tubos de diámetro máximo de 25 mm. Tapa de material plástico con sujeción a la caja mediante 4 tornillos. Totalmente instalada, incluso colocación de tubos de canalización secundaria con el correspondiente practicado de agujeros para alojar los tubos</t>
  </si>
  <si>
    <t>Total 20T5.06</t>
  </si>
  <si>
    <t>20T5.07</t>
  </si>
  <si>
    <t>CANALIZACION ALIMENTACIÓN ELECTRICA OPERADORES.</t>
  </si>
  <si>
    <t>DE CANALIZACIÓN  DIRECTA DESDE EL CUADRO DE CONTADORES DEL INMUEBLE HASTA CADA RECINTO DE TELECOMUNICACIONES PARA ALOJAR ALIMENTACIÓN ELECTRICA EQUIPOS OPERADORES
 Compuesta por:</t>
  </si>
  <si>
    <t>TB32mmCORI</t>
  </si>
  <si>
    <t>TUBO CORRUGADO DE 32 mm.</t>
  </si>
  <si>
    <t>Metro de canalización  formada por un conducto de PVC de 32 mm. de diámetro externo. Corrugado exterior . Características según norma UNE 50.086. Totalmente instalado por suelo, paredes o techo. Incluso p.p. de regolas, paso de hilo guía en tubos vacíos, p.p. de protecciones, pasamuros, cajas de paso y p.p. de ayudas de albañilería.</t>
  </si>
  <si>
    <t>Total 20T5.07</t>
  </si>
  <si>
    <t>Total 20T5</t>
  </si>
  <si>
    <t>20T6</t>
  </si>
  <si>
    <t>INSTALACIÓN ELÉCTRICA DEDICADA</t>
  </si>
  <si>
    <t>INSTALACIÓN ELÉCTRICA DESTINADA A ALIMENTAR LOS  EQUIPOS Y ELEMENTOS ACTIVOS DE LA INFRAESTRUCTURA COMÚN DE TELECOMUNICACIONES. Compuesta por</t>
  </si>
  <si>
    <t>06.01</t>
  </si>
  <si>
    <t>CUADRO ELECTRICO RIT INFERIOR</t>
  </si>
  <si>
    <t>DE CUADRO DE AUTOMATISMOS CON PREVISIÓN PARA 24 ELEMENTOS CON EMBARRADO PAR. SE INSTALARÁ EN EL RIM INFERIOR. Compuesto por:</t>
  </si>
  <si>
    <t>08EIM00104</t>
  </si>
  <si>
    <t>INTERRUPTOR AUTOMATICO MAGNETOTERMICO  BIPOLAR DE 25 A</t>
  </si>
  <si>
    <t>DE INTERRUPTOR AUTOMATICO MAGNETOTERMICO BIPOLAR DE 25 A. DE INTENSIDAD NOMINAL, CONSTRUIDO SEGUN NTE/IEB.43 Y REBT. MEDIDA LA INSTALADA.</t>
  </si>
  <si>
    <t>08EID00005</t>
  </si>
  <si>
    <t>INTERRUPTOR DIFERENCIAL II, INT. N. 25 A.,SENS. 0.03 A</t>
  </si>
  <si>
    <t>DE INTERRUPTOR DIFERENCIAL II DE 25 A. DE INTENSIDAD NOMINAL Y 0.03 A. DE SENSIBILIDAD, INSTALADO SEGUN REBT. MEDIDA LA UNIDAD INSTALADA.</t>
  </si>
  <si>
    <t>08EIM00101</t>
  </si>
  <si>
    <t>INTERRUPTOR AUTOMATICO MAGNETOTERMICO  BIPOLAR DE 10 A</t>
  </si>
  <si>
    <t>DE INTERRUPTOR AUTOMATICO MAGNETOTERMICO BIPOLAR DE 10 A. DE INTENSIDAD NOMINAL, CONSTRUIDO SEGUN NTE/IEB-43 Y REBT. MEDIDA LA UNIDAD INSTALADA.</t>
  </si>
  <si>
    <t>08EIM00102</t>
  </si>
  <si>
    <t>INTERRUPTOR AUTOMATICO MAGNETOTERMICO  BIPOLAR DE 16 A</t>
  </si>
  <si>
    <t>DE INTERRUPTOR AUTOMATICO MAGNETOTERMICO BIPOLAR DE 16 A. DE INTENSIDAD NOMINAL, CONSTRUIDO SEGUN NTE/IEB-43 Y REBT. MEDIDA LA UNIDAD INSTALADA.</t>
  </si>
  <si>
    <t>Total 06.01</t>
  </si>
  <si>
    <t>06.02</t>
  </si>
  <si>
    <t>CUADRO ELECTRICO RIT SUPERIOR</t>
  </si>
  <si>
    <t>DE CUADRO DE AUTOMATISMOS CON PREVISIÓN PARA 24 ELEMENTOS CON EMBARRADO PAR. SE INSTALARÁ EN EL RIT ÚNICO. Compuesto por:</t>
  </si>
  <si>
    <t>Total 06.02</t>
  </si>
  <si>
    <t>06.03</t>
  </si>
  <si>
    <t>ILUMINACIÓN DE RECINTOS</t>
  </si>
  <si>
    <t>DE ILUMINACIÓN DE RECINTOS</t>
  </si>
  <si>
    <t>08ELW00001-A</t>
  </si>
  <si>
    <t>PUNTO DE LUZ DE EMERGENCIA EN RECINTO</t>
  </si>
  <si>
    <t>DE PUNTO DE LUZ DE EMERGENCIA INSTALADO CON CABLE DE COBRE DE 1.5 mm2. DE SECCION NOMINAL, EMPOTRADO Y AISLADO CON TUBO DE PVC. FLEXIBLE DE 13 mm. DE DIAMETRO, INCLUSO P.P. DE CAJAS DE DERIVACION Y AYUDAS DE ALBAÑILERIA; CONSTRUIDO SEGUN NTE/IEB-43 Y 48; CONSTRUIDO SEGUN REBT. MEDIDA LA UNIDAD INSTALADA.</t>
  </si>
  <si>
    <t>L.EMERG01I</t>
  </si>
  <si>
    <t>LUMINARIA DE EMERGENCIA AUTON.</t>
  </si>
  <si>
    <t>Aparato de iluminación de emergencia autónomo. Formado por lámpara de 60 lúmenes y batería. Totalmente instalado incluso partida de pequeño material necesario.</t>
  </si>
  <si>
    <t>08ELL00001</t>
  </si>
  <si>
    <t>PUNTO DE LUZ SENCILLO EMPOTRADO</t>
  </si>
  <si>
    <t>DE PUNTO DE LUZ SENCILLO INSTALADO CON CABLE DE COBRE DE 1.5 mm2. DE SECCION NOMINAL, EMPOTRADO Y AISLADO CON TUBO DE PVC. FLEXIBLE DE 13 mm. DE DIAMETRO, INCLUSO MECANISMOS DE PRIMERA CALIDAD EMPOTRADOS Y P.P. DE CAJAS DE DERIVACION Y AYUDAS DE ALBAÑILERIA; CONSTRUIDO SEGUN NTE/IEB-43 Y 48 Y REBT. MEDIDA LA UNIDAD INSTALADA.</t>
  </si>
  <si>
    <t>LAMP.01I</t>
  </si>
  <si>
    <t>LÁMPARA DE INCD. PLAFÓN PROTEC.</t>
  </si>
  <si>
    <t>Lámpara de incandescencia con plafón protector para iluminación de recinto de instalaciones de telecomunicaciones. Producirá un nivel medio de iluminación dentro del recinto de 300 lux. Totalmente instalada incluso partida de pequeño material necesario.</t>
  </si>
  <si>
    <t>Total 06.03</t>
  </si>
  <si>
    <t>06.04.</t>
  </si>
  <si>
    <t>MECANISMOS INST. EN RECINTOS</t>
  </si>
  <si>
    <t>DE MECANISMOS A INSTALAR EN RECINTOS</t>
  </si>
  <si>
    <t>08ETT00003</t>
  </si>
  <si>
    <t>TOMA CORRIENTE EMPOTRADA 16 A. CON 2.5 MM2</t>
  </si>
  <si>
    <t>DE TOMA DE CORRIENTE EMPOTRADA DE 16 A CON PUESTA A TIERRA, INSTALADA CON CABLE DE COBRE DE 2.5 mm2.DE SECCION NOMINAL, EMPOTRADO Y AISLADO BAJO TUBO DE PVC. FLEXIBLE DE 13 mm. DE DIAMETRO, INCLUSO MECANISMO DE PRIMERA CALIDAD Y P.P. DE CAJAS DE DERIVACION Y AYUDAS DE ALBAÑILERIA; CONSTRUIDO SEGUN NTE/IEB-50 Y REBT. MEDIDA LA UNIDAD INSTALADA.</t>
  </si>
  <si>
    <t>REGLETEROI</t>
  </si>
  <si>
    <t>ANILLO PUESTA A TIERRA</t>
  </si>
  <si>
    <t>Anillo interior y cerrado de puesta a tierra realizado en cobre con barra colectora intercalada, también de cobre de aproximadamente 50 cm de longitud y 4 cm de anchura, con un grosor de 5 mm .Totalmente instalada Incluso fijación del anillo a la pared y conexión del mismo a la terminal general de tierra del inmueble.</t>
  </si>
  <si>
    <t>Total 06.04.</t>
  </si>
  <si>
    <t>06.05.</t>
  </si>
  <si>
    <t>CIRCUITOS ALIMENTACIÓN DE RECINTOS</t>
  </si>
  <si>
    <t>DE CIRCUITOS ELECTRICOS PARA LA ALIMENTACIÓN DE RECINTOS DESDE CUADRO DE SERVICIOS GENERALES.</t>
  </si>
  <si>
    <t>08ECC000105-A</t>
  </si>
  <si>
    <t>CIRCUITO MONOFASICO 3COND.  6MM2. EN TUBO DE 32 mm</t>
  </si>
  <si>
    <t>De circuito monofásico, instalado con cable de tres conductores de 6 mm2. de sección nominal, con aislamiento hasta 750 V, en interior de tubo de 32 mm de diaámetro.Icluso p.p. de cajas de derivación y ayudas de albañileria. Medida la longitud ejecutada.</t>
  </si>
  <si>
    <t>Total 06.05.</t>
  </si>
  <si>
    <t>Total 20T6</t>
  </si>
  <si>
    <t>Total 20.TELECO</t>
  </si>
  <si>
    <t>Total 20</t>
  </si>
  <si>
    <t>21</t>
  </si>
  <si>
    <t>ASCENSORES</t>
  </si>
  <si>
    <t>21.01</t>
  </si>
  <si>
    <t>ASCENSORES BLOQUE 01 15b</t>
  </si>
  <si>
    <t>30.04</t>
  </si>
  <si>
    <t>ASCENSOR ELÉCTRICO 6 PARADAS 8 PERSONAS</t>
  </si>
  <si>
    <t>Suministro e instalacion de ascensor electrico (MRL) con 1 embarque 180º de las siguientes caracteristicas:
Ascensor ORONA o similar
Segun Normativa Europea EN/81, i/ inscripcion en RAE.
Según norma En 81-20/50
Cumplimiento normativa EN 80-70
Modelo Orona ESSENTIA
Carga: 630 Kg
Capacidad: 8 personas
Velocidad: 1m/s
Recorrido: 19,20 m
Nº de paradas: 6 (planta sótano, planta baja, planta primera, planta segunda, planta tercera, planta cuarta)
Sistema de accionamiento eléctrico regulado (180 conexiones/hora)
Maniobra sistema de control ARCA III, multiprocesador de bajo consumo
Puertas automáticas de apertura lateral
Luz de puerta de 900mm
Altura de puerta 2100mm
Altura de cabina 2200m
Estética Domo Packs References
Dimensiones de hueco 1700x1790mm 
Dimensiones de cabina: 1100x1400mm con apertura de puerta de 900mm
Acabado cabina REFERENCE
Paneles de mando y señalizaciones: Señalización cabina:  7 segmentos Acabado ST01
Flecha de dirección en cabina
Indicador de sobre carga
Material botonera: ST01 St St Base
Pulsadores de cabina con pulsador braile 
Señalización de piso: 7 segmentos
Pulsadores de piso standard 
Botonera estándar
Espejo: MH (Espejo 1/2) en pared del fondo
Acabado 01 Blanco 
Pasamanos: HDR01 de Tubo de aluminio en el lateral
Remates: Zócalo SK01 de aluminio anodizado (St St finish)
Puertas de cabina y piso ST 01 St St base con tipo de hoja normal
Suelo: SC-PVC High SC04 Grey Storm
Puertas resistentes al fuego E30
Puertas de planta - automáticas telescópicas de dos hojas, 900 mm. De paso por 2100 mm de alto . Acabadas acero inoxidable . Homologadas según normativa. 
Operador de puertas de velocidad regulable.
Opcionales incluidos:
Cortina de infrarrojos de seguridad en puerta de cabina.
Dispositivo de sobrecarga. Sistema de comunicación bidireccional de emergencia.
Dispositivo de prevención de evacuación insegura. Detector de acceso al hueco.
Remarcado de hueco con chapa de acero inoxidable de 3 mm de espesor con 3 pliegues, pegado con masilla de poliuretano de Sika sobre tablero DM hidrófugo de 15 mm de espesor
Puertas sótano - automáticas telescópicas de dos hojas, 900 mm. De paso por 2100 mm de alto . Acabadas lacada blanco RAL . Homologadas según normativa. 
Operador de puertas de velocidad regulable.
Opcionales incluidos:
Cortina de infrarrojos de seguridad en puerta de cabina.
Dispositivo de sobrecarga. Sistema de comunicación bidireccional de emergencia.
Dispositivo de prevención de evacuación insegura. Detector de acceso al hueco.
Se entregará una copia de llaves por cada vivienda.
Incluso subestructura de soportación de ascensor, cuadro de mando y protección, alumbrado de hueco de ascensor, toma de corriente en foso, cabina y zonas supeiores, guias de acero, contrapesos, paracaidas, amortiguador de foso, ayudas de albañilería y medios auxiliares. Instalado según el RD 57/2005, REBT, CTE e instrucciones del fabricante. Totalmente terminado, legalizado y funcionando. Medida la cantidad ejecutada.
Segun Normativa Europea EN/81I1, i/ inscripcion en RAE.
Cumplimiento normativa EN 80-70
Totalmente terminado y funcionando.</t>
  </si>
  <si>
    <t>30.02</t>
  </si>
  <si>
    <t>EMBOCADURA ASCENSOR ACERO INOX (PLANTA BAJA)</t>
  </si>
  <si>
    <t>Medición por unidad de partida alzada.
En función de los requisitos específicos del proyecto, detallando todos los elementos posibles y que sean necesarios.
Se detallará descripción completa de embocadora para ascensores en planta baja (portal)</t>
  </si>
  <si>
    <t>30.03</t>
  </si>
  <si>
    <t>EMBOCADURA ASCENSOR CHAPA PINTADA</t>
  </si>
  <si>
    <t>Medición por unidad de partida alzada.
En función de los requisitos específicos del proyecto, detallando todos los elementos posibles y que sean necesarios.
Se detallará descripción completa de embocadora para ascensores en planta tipo (sótanos y viviendas)</t>
  </si>
  <si>
    <t>Total 21.01</t>
  </si>
  <si>
    <t>21.02</t>
  </si>
  <si>
    <t>ASCENSORES BLOQUE 02 15a</t>
  </si>
  <si>
    <t>Total 21.02</t>
  </si>
  <si>
    <t>Total 21</t>
  </si>
  <si>
    <t>23</t>
  </si>
  <si>
    <t>APARATOS SANITARIOS</t>
  </si>
  <si>
    <t>23.0001</t>
  </si>
  <si>
    <t>APARATOS SANITARIOS BLOQUE 1 - 15b</t>
  </si>
  <si>
    <t>23.01</t>
  </si>
  <si>
    <t>23.01.01.002</t>
  </si>
  <si>
    <t>PLATO DUCHA acrílico extraplano de 140x70cm</t>
  </si>
  <si>
    <t>Suministro y colocación de plato de ducha acrílico extraplano en color blanco de dimensiones estandarizadas, tomando como referencia 140x70 cm, ajustada a hueco según tipologías de planos; con válvula de desagüe sifónica con rejilla de acero.
Incluso accesorios, sellado perimetral contra paramentos con masilla neutra fungicida color blanco y medios auxiliares. Todos los materiales con sello de calidad reconocido por laboratorio acreditado. Unidad completamente instalada según instrucciones del fabricante, terminada, comprobada y funcionando, ejecutada según normativa vigente y detalles técnicos.
NOTA: El recibido de la ducha, está incluido en la partida de ayudas de albañilería.
NOTA: la marca y modelo quedan definidos en la Memoria de Calidades.</t>
  </si>
  <si>
    <t>23.01.01.003</t>
  </si>
  <si>
    <t>INODORO baño principal tanque bajo</t>
  </si>
  <si>
    <t>Suministro y colocación de inodoro de porcelana vitrificada en color blanco, según tipologías de planos para BAÑO PRINCIPAL, con salida vertical/horizontal según proyecto, control de descarga, mecanismo de doble pulsador 3/6 litros, incluso llave de escuadra 1/2" cromada, latiguillo flexible, empalme excéntrico estanco de PVC de 110 mm. Colocado con juego de mecanismos, tornillos de fijación, manguito de conexión a la red, asiento y tapa a juego de resina termoendurecida con bisagras de acero inoxidable, incluso colocación. Incluso aislamiento acústico de inodoro consistente en el anclaje del inodoro al suelo mediante tacos flexibles de caucho del tipo PHONEX de la firma MUPRO o equivalente, 
Incluso accesorios, sellado perimetral contra paramentos con masilla neutra fungicida color blanco y medios auxiliares. Todos los materiales con sello de calidad reconocido por laboratorio acreditado. Unidad completamente instalada según instrucciones del fabricante, terminada, comprobada y funcionando, ejecutada según normativa vigente y detalles técnicos.
NOTA: El recibido y trabajos de instalación del inodoro, está incluido en la partida de ayudas de albañilería.
NOTA: Se incluye la colocación entre la base cerámica y el suelo de una lámina anti-impacto de 3mm. y desolidarización del apoyo de la cisterna contra el paramento a través de botones o topes de caucho elástico, autoadhesivos.
NOTA: la marca y modelo quedan definidos en la Memoria de Calidades.</t>
  </si>
  <si>
    <t>23.01.01.004</t>
  </si>
  <si>
    <t>INODORO baño  tanque bajo</t>
  </si>
  <si>
    <t>Suministro y colocación de inodoro de porcelana vitrificada en color blanco, según tipologías de planos para BAÑO SECUNDARIO con salida vertical/horizontal según proyecto, control de descarga, mecanismo de doble pulsador 3/6 litros, incluso llave de escuadra 1/2" cromada, latiguillo flexible, empalme excéntrico estanco de PVC de 110 mm. Colocado con juego de mecanismos, tornillos de fijación, manguito de conexión a la red, asiento y tapa a juego de resina termoendurecida con bisagras de acero inoxidable, incluso colocación. Incluso aislamiento acústico de inodoro consistente en el anclaje del inodoro al suelo mediante tacos flexibles de caucho del tipo PHONEX de la firma MUPRO o equivalente, 
Incluso accesorios, sellado perimetral contra paramentos con masilla neutra fungicida color blanco y medios auxiliares. Todos los materiales con sello de calidad reconocido por laboratorio acreditado. Unidad completamente instalada según instrucciones del fabricante, terminada, comprobada y funcionando, ejecutada según normativa vigente y detalles técnicos.
NOTA: El recibido y trabajos de instalación del inodoro, está incluido en la partida de ayudas de albañilería.
NOTA: Se incluye la colocación entre la base cerámica y el suelo de una lámina anti-impacto de 3mm. y desolidarización del apoyo de la cisterna contra el paramento a través de botones o topes de caucho elástico, autoadhesivos.
NOTA: la marca y modelo quedan definidos en la Memoria de Calidades.</t>
  </si>
  <si>
    <t>23.01.01.005</t>
  </si>
  <si>
    <t>LAVABO baño</t>
  </si>
  <si>
    <t>Suministro y colocación de lavabo mural de porcelana vitrificada en color blanco de dimensiones estandarizadas, tomando como referencia 60x45 cm, según tipologías de planos. Instalado suspendido en pared, incluso fijación, válvula de desagüe tipo click-clack y desagüe visto cromado, llaves de escuadra 1/2" cromadas y latiguillos flexibles.
Incluso accesorios, sellado perimetral contra paramentos con masilla neutra fungicida color blanco y medios auxiliares. Todos los materiales con sello de calidad reconocido por laboratorio acreditado. Unidad completamente instalada según instrucciones del fabricante, terminada, comprobada y funcionando, ejecutada según normativa vigente y detalles técnicos.
NOTA: se incluyen los refuerzos necesarios para soporte de sanitarios en tabiquerías dentro de la partida de ayudas de albañilería.
NOTA: la marca y modelo quedan definidos en la Memoria de Calidades.</t>
  </si>
  <si>
    <t>23.01.01.006</t>
  </si>
  <si>
    <t>LAVABO MUEBLE baño principal</t>
  </si>
  <si>
    <t>Suministro y colocación de mueble de baño con cajonera y 1 lavabo de porcelana vitrificada color blanco de dimensiones estandarizadas, tomando como referencia 80x45 cm, según tipologías de planos. Instalado suspendido en pared, incluso fijación, válvula de desagüe tipo click-clack y desagüe visto cromado, llaves de escuadra 1/2" cromadas y latiguillos flexibles.
Incluso accesorios, sellado perimetral contra paramentos con masilla neutra fungicida color blanco y medios auxiliares. Todos los materiales con sello de calidad reconocido por laboratorio acreditado. Unidad completamente instalada según instrucciones del fabricante, terminada, comprobada y funcionando, ejecutada según normativa vigente y detalles técnicos.
NOTA: se incluyen los refuerzos necesarios para soporte de sanitarios en tabiquerías dentro de la partida de ayudas de albañilería.
NOTA: la marca y modelo quedan definidos en la Memoria de Calidades.
, modelo ....... marca............ de dimensión .....x..... Instalado suspendido en pared, incluso fijación, válvula de desagüe tipo click-clack y sifón visto cromado, llaves de escuadra 1/2" cromadas y latiguillos flexibles. Colocación y sellado perimetral con masilla fungicida color blanco. Instalado según CTE, instrucciones del fabricante y documentos del Proyecto de ejecución.
NOTA: se incluyen los refuerzos necesarios para soporte de sanitarios en tabiquerías dentro de la partida de ayudas de albañilería.</t>
  </si>
  <si>
    <t>Total 23.01</t>
  </si>
  <si>
    <t>Total 23.0001</t>
  </si>
  <si>
    <t>23.002</t>
  </si>
  <si>
    <t>APARATOS SANITARIOS BLOQUE 2 - 15a</t>
  </si>
  <si>
    <t>23.03</t>
  </si>
  <si>
    <t>Total 23.03</t>
  </si>
  <si>
    <t>23.02</t>
  </si>
  <si>
    <t>23.02.01</t>
  </si>
  <si>
    <t>APARATOS SANITARIOS LOCALES  COMERCIALES</t>
  </si>
  <si>
    <t>23.01.01.04</t>
  </si>
  <si>
    <t>Suministro y colocación de inodoro de porcelana vitrificada en color blanco, según tipologías de planos para BAÑO SECUNDARIO; con asiento soft close, con salida vertical/horizontal según proyecto, control de descarga, mecanismo de doble pulsador 3/6 litros, incluso llave de escuadra 1/2" cromada, latiguillo flexible, empalme excéntrico estanco de PVC de 110 mm. Colocado con juego de mecanismos, tornillos de fijación, manguito de conexión a la red, asiento y tapa a juego de resina termoendurecida con bisagras de acero inoxidable, incluso colocación. Incluso aislamiento acústico de inodoro consistente en el anclaje del inodoro al suelo mediante tacos flexibles de caucho del tipo PHONEX de la firma MUPRO o equivalente, 
Incluso accesorios, sellado perimetral contra paramentos con masilla neutra fungicida color blanco y medios auxiliares. Todos los materiales con sello de calidad reconocido por laboratorio acreditado. Unidad completamente instalada según instrucciones del fabricante, terminada, comprobada y funcionando, ejecutada según normativa vigente y detalles técnicos.
NOTA: El recibido y trabajos de instalación del inodoro, está incluido en la partida de ayudas de albañilería.
NOTA: Se incluye la colocación entre la base cerámica y el suelo de una lámina anti-impacto de 3mm. y desolidarización del apoyo de la cisterna contra el paramento a través de botones o topes de caucho elástico, autoadhesivos.
NOTA: la marca y modelo quedan definidos en la Memoria de Calidades.</t>
  </si>
  <si>
    <t>23.01.01.05</t>
  </si>
  <si>
    <t>Total 23.02.01</t>
  </si>
  <si>
    <t>23.02.02</t>
  </si>
  <si>
    <t>APARATOS SANITARIOS AMENITIES</t>
  </si>
  <si>
    <t>23.02.01.01</t>
  </si>
  <si>
    <t>INODORO MINUSVÁLIDO</t>
  </si>
  <si>
    <t>Suministro y colocación de inodoro especial para minusválidos de tanque bajo y de porcelana vitrificada blanca, fijado al suelo mediante 4 puntos de anclaje, dotado de asiento ergonómico abierto por delante y tapa blancos, y cisterna con mando neumático, instalado y funcionando, incluso p.p. de llave de escuadra de1/2" cromada y latiguillo flexible de 20 cm. de 1/2".
Incluso accesorios, sellado perimetral contra paramentos con masilla neutra fungicida color blanco y medios auxiliares. Todos los materiales con sello de calidad reconocido por laboratorio acreditado. Unidad completamente instalada según instrucciones del fabricante, terminada, comprobada y funcionando, ejecutada según normativa vigente y detalles técnicos.
NOTA: El recibido y trabajos de instalación del inodoro, está incluido en la partida de ayudas de albañilería.
NOTA: Se incluye la colocación entre la base cerámica y el suelo de una lámina anti-impacto de 3mm. y desolidarización del apoyo de la cisterna contra el paramento a través de botones o topes de caucho elástico, autoadhesivos.
NOTA: la marca y modelo quedan definidos en la Memoria de Calidades.</t>
  </si>
  <si>
    <t>23.02.01.02</t>
  </si>
  <si>
    <t>LAVABO MINUSVÁLIDO</t>
  </si>
  <si>
    <t>Suministro y colocación de lavabo especial para minusválidos, de porcelana vitrificada en blanco, con cuenca cóncava, apoyos para codos y alzamiento para salpicaduras, provisto de desagüe superior y jabonera lateral, colocado mediante pernos a la pared.
Incluso accesorios, sellado perimetral contra paramentos con masilla neutra fungicida color blanco y medios auxiliares. Todos los materiales con sello de calidad reconocido por laboratorio acreditado. Unidad completamente instalada según instrucciones del fabricante, terminada, comprobada y funcionando, ejecutada según normativa vigente y detalles técnicos.
NOTA: se incluyen los refuerzos necesarios para soporte de sanitarios en tabiquerías dentro de la partida de ayudas de albañilería.
NOTA: la marca y modelo quedan definidos en la Memoria de Calidades.</t>
  </si>
  <si>
    <t>23.02.01.03</t>
  </si>
  <si>
    <t>BARRA ABATIBLE MINUSVÁLIDO</t>
  </si>
  <si>
    <t>Suministro y colocación de barra de sujeción para minusválidos, para inodoro, antivandálica, abatible, con forma de U en acero inoxidable AISI 304 acabado satinado, con muescas antideslizantes, peso máximo soportado 130 kg, de dimensiones totales 700x200 mm con tubo de 32 mm de diámetro exterior y 1,2 mm de espesor, con portarrollos de papel higiénico, para colocar en la superficie de la pared, con elementos de fijación.
NOTA: se incluyen los refuerzos necesarios para soporte de sanitarios en tabiquerías dentro de la partida de ayudas de albañilería. Tipo perfiles metálicos rectangulares de suelo a techo.
NOTA: la marca y modelo quedan definidos en la Memoria de Calidades.</t>
  </si>
  <si>
    <t>Total 23.02.02</t>
  </si>
  <si>
    <t>Total 23.02</t>
  </si>
  <si>
    <t>Total 23.002</t>
  </si>
  <si>
    <t>Total 23</t>
  </si>
  <si>
    <t>31</t>
  </si>
  <si>
    <t>VARIOS: equipamiento, decoración, etc.</t>
  </si>
  <si>
    <t>31.001</t>
  </si>
  <si>
    <t>VARIOS BLOQUE 1 15b</t>
  </si>
  <si>
    <t>31.01</t>
  </si>
  <si>
    <t>LIMPIEZA DE VIVIENDAS (ud. de vivienda)</t>
  </si>
  <si>
    <t>Limpieza de unidad de vivienda con p.p. de resto de zonas comunes.
Limpieza final de obra y de viviendas, zonas comunes, locales, cuartos técnicos y garaje, consistente en:
- Limpieza de cada una de las viviendas incluyendo baños, cocinas, sanitarios y repasos de sellados.
- Limpieza de todos los solados.
- Limpieza de todos los cristales.
- Limpieza de zonas comunes, rellanos de escaleras, ascensores, pasillos de plantas y demás.
- Limpieza de zonas exteriores, aceras, jardines y urbanización en general.
- Limpieza de fachadas.
- Retirada de restos de cemento, pastas de yeso y otras de las aceras.
- Limpiezas de cubiertas transitables y no transitables.
- Limpieza de garaje, locales, trasteros y cuartos comunes.
NOTA: TOTALMENTE LIMPIAS Y LISTAS PAR ENTREGAR A LOS CLIENTES</t>
  </si>
  <si>
    <t>31.02</t>
  </si>
  <si>
    <t>CARTEL INDICADOR VIVIENDAS</t>
  </si>
  <si>
    <t>Suministro y colocación de RÓTULOS ejecutados con pletinas colocadas de canto,  en aluminio mate y de 8cm. de altura, colocado en paredes pegado, incluso parte proporcional de elementos de anclaje necesarios y limpieza.
TOTALMENTE COLOCADO Y REMATADO.
NOTA: la marca y modelo quedan definidos en la Memoria de Calidades.</t>
  </si>
  <si>
    <t>31.03</t>
  </si>
  <si>
    <t>CARTEL INDICADOR ZONAS COMUNES</t>
  </si>
  <si>
    <t>Suministro y colocación de RÓTULOS ejecutados con pletinas colocadas de canto, en aluminio mate y de 8cm. de altura, colocado en paredes pegado, incluso parte proporcional de elementos de anclaje necesarios y limpieza.
TOTALMENTE COLOCADO Y REMATADO.
NOTA: la marca y modelo quedan definidos en la Memoria de Calidades.
NOTA: LOS CARTELES DE CUARTOS TÉCNICOS NO SE COLOCARÁN SOBRE LA HOJA DE LA PUERTA.</t>
  </si>
  <si>
    <t>31.04</t>
  </si>
  <si>
    <t>SEÑALIZACIÓN TRASTEROS, REGISTROS, INSTALACIONES</t>
  </si>
  <si>
    <t>Suministro y colocación de rótulos indicativos en señalización de trasteros, cuartos de instalaciones, patinillos de gas, plantas de sótano, etc. formados por números o letras de color adhesivos plastificados, a definir por la D.Facultativa, totalmente colocados.</t>
  </si>
  <si>
    <t>31.05</t>
  </si>
  <si>
    <t>CARTEL PORTALES</t>
  </si>
  <si>
    <t>Suministro y colocación RÓTULOS PORTAL, mediante lámina de aluminio recortado de 0.8mm. con trasera en PVC negro de 5mm., color plata, con tipografía romana, de 30cm. de altura, colocado en paredes atornillado, incluso parte proporcional de tornillería, tacos de plástico, taladros y limpieza.
TOTALMENTE COLOCADO Y REMATADO.
NOTA: la marca y modelo quedan definidos en la Memoria de Calidades.</t>
  </si>
  <si>
    <t>31.10</t>
  </si>
  <si>
    <t>FELPUDOS</t>
  </si>
  <si>
    <t>Suministro y colocación de felpudo de fibra de coco emportado en solado, incluso formación del cajeado, acabado del mismo, perfil perimetral y todos los elementos necesario para su perfecta ejecución.
Criterio de medición: Medida la superfice totalmente pintada</t>
  </si>
  <si>
    <t>31.11</t>
  </si>
  <si>
    <t>VADO PASO VEHÍCULOS</t>
  </si>
  <si>
    <t>Formación de barbacana en vado para paso de vehículos, según dimensiones de acceso de vehículos de aparcamiento según proyecto y de acuerdo a normativa del Ayuntamiento, formado por:
- Rebaje de acera, rematado con bordillo de perfil bajo tipo III y bordillo de transición.
- Solado con losetas hidráulicos de hormigón modelo Ayuntamiento 21*21cm, con piezas de rebaje de acera,incluso mortero de asiento y enlechado de junta.
- Loseta hidráulica de color rojo de 20 x 20 cm con botones cilíndricos, ordenanza S.B.A., en aceras de pasos de peatones, franja tacto-visual de acanaladura homologada en la zona de embarque y desembarque, incluso mortero de asiento y enlechado de juntas
- Pendientes según normalización de elementos constructivos para obras de urbanización del Ayuntamiento.
- Solera de hormigón armado HA 20/ en base de calzadas, solera de aceras, pistas deportivas o paseos, cimiento de bordillos y escaleras, con HM-12,5/P/40 (CEM-II), con árido reciclado, de tamaño máximo 40 mm y consistencia plástica, incluso parte proporcional de juntas de contracción.
Incluso p.proporcional de: demolición de soleras, pavimentación de asfalto y aceras, hasta 45 cm. de espesor, con compresor, incluso limpieza y retirada de escombros a pie de carga, sin transporte a vertedero o planta de reciclaje y con p.p. de medios auxiliares, sin medidas de protección colectivas.
TOTALMENTE TERMINADO Y RECEPCIONADO AYTO.
De acuerdo con los planos de detalle, el Pliego de Condiciones Técnicas Particulares, normas UNE EN, según CTE, Gest Res, la normativa vigente y las recomendaciones realizadas por el fabricante. Recogida y limpieza diaria del material residual que se genere, colocación de las protecciones necesarias para no deteriorar los elementos que pudieran verse afectados</t>
  </si>
  <si>
    <t>31.13</t>
  </si>
  <si>
    <t>GRUPO BUZONES. 14  viviendas</t>
  </si>
  <si>
    <t>Suministro y colocación de buzones de cartería para exteriores con las siguientes indicaciones
14 ud para vivienda. 1 ud para comunidad, 1 para devoluciones y 1 para publicidad  
Buzón de acero galvanizado marca Arregui horizontal para exterior, modelo Infinity H2200, altura 135 mm, color blanco RAL 9016 con cerradura universal tipo C, boca 230x30 mm y espacio para tarjetero
Bandeja publicitaria acero lacado mismo color. 3 plazas. Ref H-46B3
Envolvente para encastrar en cerramiento de fábrica y tapajuntas necesarios.
Incluso tornillería de fijación y de unión, tarjetero, cerradura y llaves.
Medida la unidad ejecutada.</t>
  </si>
  <si>
    <t>PN.31.01.09</t>
  </si>
  <si>
    <t>ESPEJO 1,30x2,68</t>
  </si>
  <si>
    <t>Total 31.001</t>
  </si>
  <si>
    <t>31.002</t>
  </si>
  <si>
    <t>VARIOS BLOQUE 2 15a</t>
  </si>
  <si>
    <t>31.13.02</t>
  </si>
  <si>
    <t>GRUPO BUZONES 11 VIVIENDAS</t>
  </si>
  <si>
    <t>Suministro y colocación de buzones de cartería para exteriores con las siguientes indicaciones
11 ud para vivienda. 1 ud para comunidad, 1 para devoluciones y 1 para publicidad  
Buzón de acero galvanizado marca Arregui horizontal para exterior, modelo Infinity H2200, altura 135 mm, color blanco RAL 9016 con cerradura universal tipo C, boca 230x30 mm y espacio para tarjetero
Bandeja publicitaria acero lacado mismo color. 3 plazas. Ref H-46B3
Envolvente para encastrar en cerramiento de fábrica y tapajuntas necesarios.
Incluso tornillería de fijación y de unión, tarjetero, cerradura y llaves.
Medida la unidad ejecutada.</t>
  </si>
  <si>
    <t>31.13.03</t>
  </si>
  <si>
    <t>GRUPO BUZONES 33 VIVIENDAS</t>
  </si>
  <si>
    <t>Suministro y colocación de buzones de cartería para exteriores con las siguientes indicaciones
33 ud para vivienda. 1 ud para comunidad, 1 para devoluciones y 1 para publicidad  
Buzón de acero galvanizado marca Arregui horizontal para exterior, modelo Infinity H2200, altura 135 mm, color blanco RAL 9016 con cerradura universal tipo C, boca 230x30 mm y espacio para tarjetero
Bandeja publicitaria acero lacado mismo color. 3 plazas. Ref H-46B3
Envolvente para encastrar en cerramiento de fábrica y tapajuntas necesarios.
Incluso tornillería de fijación y de unión, tarjetero, cerradura y llaves.
Medida la unidad ejecutada.</t>
  </si>
  <si>
    <t>Total 31.002</t>
  </si>
  <si>
    <t>Total 31</t>
  </si>
  <si>
    <t>40</t>
  </si>
  <si>
    <t>SEGURIDAD Y SALUD</t>
  </si>
  <si>
    <t>40.01</t>
  </si>
  <si>
    <t>Medidas de seguridad y salud en obra que deben adoptarse por la empresa constructora en la parte proporcional que le corresponde de todas las partidas de proyecto, siguiendo las indicaciones y valoración de referencia del Estudio de Seguridad y Salud redactado por el Técnico específicamente para esta obra y las valoraciones del plan de seguridad específico para esta obra y que debe ser elaborado por la empresa constructora y aprobado por técnico competente.</t>
  </si>
  <si>
    <t>Total 40</t>
  </si>
  <si>
    <t>41</t>
  </si>
  <si>
    <t>GESTIÓN DE RESIDUOS</t>
  </si>
  <si>
    <t>41.01</t>
  </si>
  <si>
    <t>Unidad completa por Gestión de Residuos según normativa vigente, así como vertido de tierras procedentes de los vaciados, con cumplimiento de la normativa vigente en esta materia.</t>
  </si>
  <si>
    <t>Total 41</t>
  </si>
  <si>
    <t>ALT</t>
  </si>
  <si>
    <t>ALTERNATIVAS</t>
  </si>
  <si>
    <t>ALT_01</t>
  </si>
  <si>
    <t>RELLENOS TRASDOS MUROS CON TIERRA DE LA EXCAVACIÓN</t>
  </si>
  <si>
    <t>AL01_B1.2.1.2</t>
  </si>
  <si>
    <t>RELLENO TRASDÓS MUROS</t>
  </si>
  <si>
    <t>RELLENO DE TRASDOS DE MUROS CON MATERIAL PROCEDENTE DE LA EXCAVACIÓN</t>
  </si>
  <si>
    <t>Total ALT_01</t>
  </si>
  <si>
    <t>ALT_02</t>
  </si>
  <si>
    <t>CAMBIO DE ACERO EN RAMA A MALLAZO 15.15.8 EN SOLERA</t>
  </si>
  <si>
    <t>ALT02_03.01.9</t>
  </si>
  <si>
    <t>SOLERA DE HORMIGÓN 20 CM. MALLAZO</t>
  </si>
  <si>
    <t>Solera de hormigón de 20 cm de espesor, realizada con hormigón HM-25/B/20/X0 con aditivo para baja retracción y con colmatador de poros fabricado en central y vertido desde camión, cubilote o bomba, con mallazo 15x15x8mm con acero B500S; extendido y vibrado manual mediante regla vibrante; con juntas de retracción de 5 mm de espesor, mediante corte con disco de diamante. Incluso panel de poliestireno expandido de 3 cm de espesor, para la ejecución de juntas de dilatación.
Incluye:
- Preparación de la superficie de apoyo del hormigón mediante colocación de lámina de polietileno sobre el relleno de bolos.
- Replanteo de las juntas de construcción y de dilatación. 
- Tendido de niveles mediante toques, maestras de hormigón o reglas. 
- Formación de juntas de construcción y de juntas perimetrales de dilatación. 
- Encofrado perdido y recuperable y desencofrado de los puntos singulares en los que sea necesario según especificaciones de proyecto.
- Suministro y colocación de armadura con cuantía según planos, con separadores homologados.
- Suministro, vertido, extendido y vibrado del hormigón. Curado del hormigón.
- Replanteo de las juntas de retracción. Corte del hormigón. Limpieza final de las juntas de retracción.
- Incluso relleno de hormigón en la formación del arranque de la escalera y colocación de mallazo en la zona de  ME 15x15 ø 8-8 B 500 T 8x2,20
Medida la superficie ejecutada</t>
  </si>
  <si>
    <t>Total ALT_02</t>
  </si>
  <si>
    <t>ALT_03</t>
  </si>
  <si>
    <t>CAMBIO DE FACHADA CV A MONOCAPA + PINTURA</t>
  </si>
  <si>
    <t>Total ALT_03</t>
  </si>
  <si>
    <t>ALT_04</t>
  </si>
  <si>
    <t>CAMBIO DE FACHADA CV A ENFOSCADO + PINTURA</t>
  </si>
  <si>
    <t>ALT04_06LPC00003</t>
  </si>
  <si>
    <t>CITARA L/ TOSCO PERF. + ENFOSCADO + PINTURA PETREA</t>
  </si>
  <si>
    <t>Citara de ladrillo perforado para revestir de 24x11,5x10 cm  recibido con mortero bastardo M10 (1:0,5:4) de cemento y cal, con acabado de enfoscado proyectado con mortero M-40 y pintura pétrea, incluso emparchados y retacados de frentes de forjados y pilares  necesarios, avitolado de juntas; replanteo, nivelación y aplomado, parte proporcional de enjarjes, mermas, roturas, humedecido de las piezas, formación de dinteles necesarios según indicaciones de la sección constructiva, eliminación de rebabas, limpieza, ejecutado según CTE DEB SE-F y planos de detalle, incluyendo además todos los medios auxiliares necesarios para la perfecta ejecución de estos trabajos. Categoría C de ejecución, según CTE DB SE-F 8.2.
Ejecución de encuentros con pilares con lámina de Fonpex de 3 mm de espesor, colocación de grapas de redondo galvanizado d=6 mm para sujección a pilares, atados de fábricas mediante flejes metálicos galvanizados para asegurar la estabilidad de las mismas (5 uds en altura entre forjados) incluso llaves galvanizadas en anclaje de hojas de fábrica en saltos de forjados, plaquetas de 4cm en canto de forjado pegadas con adhesivo C2TES1 con colocación de malla de fibra de vidrio para posterior acabado de fachada.
Formación de mochetas, recibido de premarcos, cuelgues, paso de instalaciones, nivelación, aplomado, replanteo y humedecido de piezas, p.p. de jambas, cobijado de cámaras, dinteles, según norma UNE EN ISO 1461 y detalles constructivos
Aislamiento de canto de forjado con espuma rígida de poliestireno expandido (EPS) negro de baja conductividad térmica, con materia prima específica para aumentar su poder de aislamiento térmico de igual densidad que un EPS normal para revestir con rasilla cerámica, asegurando la continuidad de la fábrica de ladrillo: plancha con superficie mecánizada en forma de cola de milano de 30 mm de espesor. Puente de adherencia en la superficie de la malla, mediante . Mortero para revocos, enlucidos y decoración de fachadas Gecol Revoco Porespán, mortero hidráulico de cemento, cal, áridos, fibras de polipropileno, resinas poliméricas y aditivos para unir con el revestimiento de la fachada.
Unidad completamente instalada según instrucciones del fabricante,construida según CTE, terminada, comprobada y funcionando, ejecutada según normativa vigente y detalles técnicos.
Criterio de medición: Deduciendo 50 % huecos mayores de 5 m2</t>
  </si>
  <si>
    <t>Total ALT_04</t>
  </si>
  <si>
    <t>ALT_05</t>
  </si>
  <si>
    <t>CAMBIO UMBRALES HOR.POLIMERO A CHAPA ALUMINIO SÓLO VENTANAS</t>
  </si>
  <si>
    <t>ALT05_06.05</t>
  </si>
  <si>
    <t>ALFEIZAR DE CHAPA DE ALUMINIO IDEM COLOR CARPINTERIA</t>
  </si>
  <si>
    <t>Sumnistro y colocación de albardillas, alfeízares de aluminio lacado en color similar a la carpintería, incluso sellado del mismo.
MEDIDA LA LONGITUD LIBRE DEL HUECO, TOTALMENTE TERMINADA Y REMATADA.</t>
  </si>
  <si>
    <t>Total ALT_05</t>
  </si>
  <si>
    <t>ALT_06</t>
  </si>
  <si>
    <t>REFUERZOS METÁLICOS CARP. ALUM V1 Y V9 a 12 SÓLO PARTE INFERIOR</t>
  </si>
  <si>
    <t>ALR06_07.01.06C</t>
  </si>
  <si>
    <t>Trasdosado autoportante formado por estructura de perfiles de chapa de acero galvanizada de 46 mm. de ancho, a base de Montantes (elementos verticales) separados 400 mm. entre ellos y Canales (elementos horizontales, arriostramiento de los montantes mediante piezas angulares que fijen el alma de los montantes y el muro soporte, dejando libertad de movimiento entre la estructura y el muro. En el lado externo de esta estructura se atornilla una placa PLADUR® tipo N de 15 mm. de espesor, dando un ancho total mínimo de trasdosado terminado de 61 mm. Parte proporcional de tornillería, juntas estancas /acústicas de su perímetro mediante junta EPDM o equivalente, cintas y pasta de juntas, piezas de arriostramiento, anclajes mecánicos, etc. totalmente terminado con calidad de terminación Nivel 2 (Q2) para terminaciones estándar de pintura ó papel pintado normal (según revestimiento posterior definido en proyecto). Relleno de alma con panel de lana mineral Arena de 50 mm de espesor, de dimensiones 135x50 mm., (cumpliendo la norma UNE EN 13162 Productos Aislantes térmicos para aplicaciones en la edificación con una conductividad térmica de 0,035 W / (mK), clase de reacción al fuego A1 y código de designación MW-EN 13162-T3-WS-MU1-AFr5) o equivalente, colocado entre montantes, montantes especificos de tubo cuadrado de acero 40.40.4 de mayor inercia para refuerzo en laterales de huecos de fachada, doblado de montantes en H en pared de cocina con muebles colgados y 30% de salones según DF, fijados de suelo a techo y atados sobre dintel y bajo vierteaguas con perfiles de acero 40.40.4, para anclaje de precercos. Montaje según Norma UNE 102.041 IN y requisitos del CTE-DB HR, con p.p. de medios auxiliares, remates, y trabajos auxiliares. 
Criterio de medición. Medida la superficie deduciendo huecos.</t>
  </si>
  <si>
    <t>Total ALT_06</t>
  </si>
  <si>
    <t>ALT_06a</t>
  </si>
  <si>
    <t>CAMBIO DE AISLAMIENTO FACHADA FIXROCK POR PUR 4 CM 35 KG/M3</t>
  </si>
  <si>
    <t>06.25</t>
  </si>
  <si>
    <t>AISLAMIENTO TÉRMICO INTERIOR DE FACHADAS FIXROCK 40MM</t>
  </si>
  <si>
    <t>Formación de aislamiento térmico por el interior en fachada, mediante panel Fixrock  Rockwool de 40 mm de  35 kg/m³ de densidad mínima, aplicado directamente sobre el paramento mediante proyección mecánica. Incluso p/p de maquinaria, protección de paramentos, carpinterías y otros elementos colindantes, y limpieza.
Incluye: Protección de los elementos del entorno que puedan verse afectados durante los trabajos de proyección del poliuretano. Preparación de la superficie soporte. Proyección del poliuretano en capas sucesivas.
Criterio de medición de proyecto: Superficie medida según documentación gráfica de Proyecto.</t>
  </si>
  <si>
    <t>Total ALT_06a</t>
  </si>
  <si>
    <t>ALT_07</t>
  </si>
  <si>
    <t>ELIMINACIÓN DE FORMACIÓN PELDAÑO POR DUPLICIDAD</t>
  </si>
  <si>
    <t>07.01.40</t>
  </si>
  <si>
    <t>PELDAÑEADO FABRICA DE LADRILLO</t>
  </si>
  <si>
    <t>Formacion de peldaños de escalera con ladrillo hueco doble de 25x12x8 cm. recibido con mortero de cemento CEM II/BIP 32,5 N y arena de rio M 5 segun UNEIEN 998I2, con acabado de mortero de cemento, i/replanteo y limpieza. Totalmente terminado.</t>
  </si>
  <si>
    <t>Total ALT_07</t>
  </si>
  <si>
    <t>ALT_08</t>
  </si>
  <si>
    <t>ELIMINACIÓN DE TACONES EN ARMARIO, SE MOVERA EL LATERAL PARA AJUSTAR MEDIDA</t>
  </si>
  <si>
    <t>Total ALT_08</t>
  </si>
  <si>
    <t>ALT_09</t>
  </si>
  <si>
    <t>CAMBIO DE M40 A M5 EN ENFOSCADOS</t>
  </si>
  <si>
    <t>08.01.01.05</t>
  </si>
  <si>
    <t>ENFOSCADOS EN PARAMENTOS HORIZONTALES</t>
  </si>
  <si>
    <t>Enfoscado y fratasado fino con mortero de cemento M-5, colocado en paramentos horizontales e inclinados, de 15 mm. de espesor, incluso parte proporcional de regleado, sacado de rincones, aristas, montaje y desmontaje de andamios y limpieza, ejecutado segun NTE-RPE-5 y planos de detalle, incluyendo todos los medios auxiliares necesarios para la perfecta ejecucion y terminacion de estos trabajos.
Medido a cinta corrida.</t>
  </si>
  <si>
    <t>08.01.01.06</t>
  </si>
  <si>
    <t>ENFOSCADOS EN PARAMENTOS VERTICALES</t>
  </si>
  <si>
    <t>Enfoscado y fratasado fino con mortero de cemento M-5, colocado en paramentos verticales, de 20 mm. de espesor, incluso parte proporcional de regleado, sacado de rincones, aristas, montaje y desmontaje de andamios y limpieza, ejecutado segun NTE-RPE-5 y planos de detalle, incluyendo todos los medios auxiliares necesarios para la perfecta ejecucion y terminacion de estos trabajos.
Medido a deduciendo huecos mayores de 2 m2.</t>
  </si>
  <si>
    <t>AL09_08.01.01.05</t>
  </si>
  <si>
    <t>Enfoscado y fratasado fino con mortero de cemento M5, colocado en paramentos horizontales e inclinados, de 15 mm. de espesor, incluso parte proporcional de regleado, sacado de rincones, aristas, montaje y desmontaje de andamios y limpieza, ejecutado segun NTE-RPE-5 y planos de detalle, incluyendo todos los medios auxiliares necesarios para la perfecta ejecucion y terminacion de estos trabajos.
Medido a cinta corrida.</t>
  </si>
  <si>
    <t>ALT09_08.01.01.06</t>
  </si>
  <si>
    <t>Enfoscado y fratasado fino con mortero de cemento M5, colocado en paramentos verticales, de 20 mm. de espesor, incluso parte proporcional de regleado, maestreado en paramentos verticales, sacado de rincones, aristas, montaje y desmontaje de andamios y limpieza, ejecutado segun NTE-RPE-5 y planos de detalle, incluyendo todos los medios auxiliares necesarios para la perfecta ejecucion y terminacion de estos trabajos.
Medido a deduciendo huecos mayores de 2 m2.</t>
  </si>
  <si>
    <t>ALT09_08.01.002.001</t>
  </si>
  <si>
    <t>Enfoscado y fratasado fino con mortero de cemento M5, colocado en paramentos verticales, horizontales e inclinados, de 20 mm. de espesor, incluso parte proporcional de regleado, sacado de rincones, aristas, montaje y desmontaje de andamios y limpieza, ejecutado segun NTE-RPE-5 y planos de detalle, incluyendo todos los medios auxiliares necesarios para la perfecta ejecucion y terminacion de estos trabajos.
Medido Deduciendo huecos mayores de 2m2</t>
  </si>
  <si>
    <t>ALT09_PN.08.02.01.02</t>
  </si>
  <si>
    <t>ENFOSCADOS EN PARAMENTOS VERTICALES BAJO RASANTE</t>
  </si>
  <si>
    <t>Total ALT_09</t>
  </si>
  <si>
    <t>ALT_10</t>
  </si>
  <si>
    <t>TECHOS LAVADERO SÓLO LOS QUE TIENEN CANALIZACIONES</t>
  </si>
  <si>
    <t>09.01.02.10</t>
  </si>
  <si>
    <t>FALSO TECHO EXTERIORES</t>
  </si>
  <si>
    <t>Suministro y montaje de falso techo continuo, liso formado por una placa de cemento Portland. Esta revestida con material de fibra de vidrio con un tratamiento especial hidrofobo preIimprimado. Placa lista para un acabado final. Espesor de 13 mm y su dimension es de 2400x1200 mm. i/ perfiles perimetrales para apoyo de placa y remates perimetrales necesarios,  colocada sobre una estructura oculta de acero galvanizado, formada por perfiles T/C de 40 mm. cada 40 cm. y perfileria U de 34x31x34 mm., debidamente suspendidos del forjado por medio de varilla roscada galvanizada diametro 6 mm, y encajados en el perfil clip fijado mecánicamente, con perfileríaen todo el perímetro, incluso refuerzos mediante bandas de refuerzo en esquinas entre tabica y plano horizontal, incluso ejecución de tabicas, planos inclinados de escaleras i/ SUMINISTRO Y COLOCACION DE REGISTROS OCULTOS DE FACIL APERTURA EN ZONAS DE MAQUINA DE VENTILACION, CLIMATIZACIÓN Y AA, REGISTROS PARA ACCESO A CONTADORES Y LLAVES DE CORTE DE ACS Y FONTANERIA DE DIMENSIONES SEGUN PLANOS, mediante trampilla reforzada adaptable a cualquier sistema de placa cartón yeso con marco de aluminio y esquinas reforzadas de acero galvanizado DX51D con tratamiento anticorrosivo, con pasadores de seguridad para el descuelgue de la tapa. 
p.p. de formación de tabica ejecutado según indicaciones de plano con fabrica de ladrillo hueco doble recibido con mortero y cargadero según indicaciones de plano. Replanteo auxiliar, accesorios de fijacion, nivelacion y repaso de juntas con cinta y pasta, montaje y desmontaje de andamios, replanteo, apertura de hueco y recibido de cercos, registros y rejillas con pasta agarre, terminado, medido deduciendo huecos superiores a 2 m2.</t>
  </si>
  <si>
    <t>PN.FALSAVIGA</t>
  </si>
  <si>
    <t>ML</t>
  </si>
  <si>
    <t>FALSA VIGA CARTON YESO PLACA H TAPAR CONDUCTO COCINA</t>
  </si>
  <si>
    <t>Total ALT_10</t>
  </si>
  <si>
    <t>ALT_11</t>
  </si>
  <si>
    <t>CAMBIO MARCA PAVIMENTO GRATO A GERFLOR VIRTUO 30</t>
  </si>
  <si>
    <t>ALT11_10.01.01.01</t>
  </si>
  <si>
    <t>SOLADO BAÑO PRINCIPAL GERFLOR VIRTUO 30</t>
  </si>
  <si>
    <t>M2 suministro e instalación de pavimento vinílico LVT de GERFLOR modelo VIRTUO 30 RIGID ACOUSTIC CLIC, presentado en lamas de 1.239x212mm, espesor 5mm. y capa de uso de 0.55 mm. El conjunto esta prensado a alta presión. Antiestático. Con tratamiento PUR+ que facilita el mantenimiento y evita el decapado. Resistencia al fuego Bfl-s1, índice de resbaladicidad clase 2.</t>
  </si>
  <si>
    <t>ALT11_10.01.01.02</t>
  </si>
  <si>
    <t>SOLADO BAÑO SECUNDARIO GERFLOR VIRTUO 30</t>
  </si>
  <si>
    <t>ALT11_10.01.01.05</t>
  </si>
  <si>
    <t>PAVIMENTO VINÍLICO PÉTREO GENERAL VIRTUO 30</t>
  </si>
  <si>
    <t>Total ALT_11</t>
  </si>
  <si>
    <t>ALT_12</t>
  </si>
  <si>
    <t>CAMBIO MARCA PAVIMENTO GRATO A GERFLOR CREATION 55</t>
  </si>
  <si>
    <t>ALT12_10.01.01.01</t>
  </si>
  <si>
    <t>SOLADO BAÑO PRINCIPAL GERFLOR CREATION 55</t>
  </si>
  <si>
    <t>M2 Suministro e instalación de pavimento vinílico LVT de GERFLOR modelo CREATION 55 CLIC, presentado en lamas de 1.239x212mm, espesor 5mm. y capa de uso de 0.55 mm. El conjunto esta prensado a alta presión. Antiestático. Con tratamiento PUR+ que facilita el mantenimiento y evita el decapado. Resistencia al fuego Bfl-s1, índice de resbaladicidad clase 2.</t>
  </si>
  <si>
    <t>ALT12_10.01.01.02</t>
  </si>
  <si>
    <t>SOLADO BAÑO SECUNDARIO GERFLOR CREATION 55</t>
  </si>
  <si>
    <t>ALT12_10.01.01.05</t>
  </si>
  <si>
    <t>PAVIMENTO VINÍLICO PÉTREO GENERAL CREATION 55</t>
  </si>
  <si>
    <t>Total ALT_12</t>
  </si>
  <si>
    <t>ALT_13</t>
  </si>
  <si>
    <t>ALTERNATIVA GRES DE SALONI A MYKONO EN TERRAZAS Y LAVADEROS</t>
  </si>
  <si>
    <t>ALT13_10.01.01.20</t>
  </si>
  <si>
    <t>SOLADO LAVADEROS MYKONO ATRYO LIGHT C3</t>
  </si>
  <si>
    <t>Solado de lavadero con baldosa de gres antideslizantede dimensiones 60x60 cm, MYKONO recibido con mortero cola sobre solera de plastón,  enlechado de juntas con pasta de cemento blanco coloreado según color baldosa, rejuntado y limpieza, ejecutado según NTE-RSB-7 y planos de detalle, incluyendo todos los medios auxiliares necesarios para la perfecta ejecución y terminación de estos trabajos.,p.p. crucetas y/o cuñas de colocación PVC, piezas especiales, incluso rodapie y  perfil de latón de remate entre materiales y estancias a definir por la DF, limpieza y desescombro, medios auxiliares
TOTALMENTE COLOCADO Y REMATADO.
NOTA: La marca y modelo quedan definidos en la Memoria de Calidades.
Criterio de medición. Medida la superficie ejecutada</t>
  </si>
  <si>
    <t>ALT_10.01.01.12</t>
  </si>
  <si>
    <t>PAVIMENTO GRES TERRAZAS ATRYO LIGHT C3</t>
  </si>
  <si>
    <t>Solado de TERRAZAS con baldosa de gres antideslizantede dimensiones 60x60 cm, recibido con mortero cola sobre solera de plastón,  enlechado de juntas con pasta de cemento blanco coloreado según color baldosa, rejuntado y limpieza, ejecutado según NTE-RSB-7 y planos de detalle, incluyendo todos los medios auxiliares necesarios para la perfecta ejecución y terminación de estos trabajos.,p.p. crucetas y/o cuñas de colocación PVC, piezas especiales, incluso rodapie y  perfil de latón de remate entre materiales y estancias a definir por la DF, limpieza y desescombro, medios auxiliares
TOTALMENTE COLOCADO Y REMATADO.
NOTA: La marca y modelo quedan definidos en la Memoria de Calidades.
Criterio de medición. Medida la superficie ejecutada 
.Marca a definir en la memoria de calidades. Antideslizante</t>
  </si>
  <si>
    <t>Total ALT_13</t>
  </si>
  <si>
    <t>ALT_14</t>
  </si>
  <si>
    <t>PAVIMENTOS ZONAS COMUNES A MICROTERRAZO EXCEP. P. BAJA</t>
  </si>
  <si>
    <t>ALT14_10.01.02.01</t>
  </si>
  <si>
    <t>PAVIMENTO MICROTERRAZO EN DISTRIBUIDORES</t>
  </si>
  <si>
    <t>Suministro y colocación de solado de microterrazo a elegir por la DF, recibido con mortero de cemento CEM II/B-P 32,5 N y arena mezcla de miga y río (M-7.5), i/rejuntado con lechada de cemento blanco BL 22,5 X y limpieza, s/NTE-RSR-21, medido en su longitud.
- i/p.p. de rodapié del mismo material según según planos.
- i/p.p. de rallado en forma de triple canal en rampas, rejuntado y limpieza. 
Incluso pulido y abrillantado de pavimento y protección del mismo hasta la entrega de la promoción
TOTALMENTE COLOCADO Y REMATADO.
NOTA: La marca y modelo quedan definidos en la Memoria de Calidades.
Criterio de medición. Medida la superficie ejecutada</t>
  </si>
  <si>
    <t>ALT14_10.01.02.05</t>
  </si>
  <si>
    <t>Peldaño de microoterrazo pulido y abrillantado recibido con mortero de cemento CEM II/B-P 32,5 N y arena mezcla de miga y río (M-7.5), i/rejuntado con lechada de cemento blanco BL 22,5 X y limpieza, s/NTE-RSR-21, medido en su longitud.
- i/p.p. de zanquín del mismo material colocado a montacaballo según según planos.
- i/p.p. de rallado en forma de triple canal en la punta de peldaño para evitar el deslizamiento, rejuntado y limpieza. de ancho 100 cm de ancho.
Incluso pulido y abrillantado de pavimento y protección del mismo hasta la entrega de la promoción
TOTALMENTE COLOCADO Y REMATADO.
NOTA: La marca y modelo quedan definidos en la Memoria de Calidades.
Medida la longitud colocada</t>
  </si>
  <si>
    <t>Total ALT_14</t>
  </si>
  <si>
    <t>ALT_15</t>
  </si>
  <si>
    <t>ELIMINAR PAVIMENTO GRES EN TRASTEROS Y ZONAS COMUNES SÓTANO</t>
  </si>
  <si>
    <t>10.01.02.03</t>
  </si>
  <si>
    <t>SOLADO TRASTEROS Y LOCALES</t>
  </si>
  <si>
    <t xml:space="preserve">
Solado de TRASTEROS Y LOCALES EN GARAJES  con baldosa de gres , recibido con mortero cola sobre solera de plastón,  enlechado de juntas con pasta de cemento blanco coloreado según color baldosa, rejuntado y limpieza, ejecutado según NTE-RSB-7 y planos de detalle, incluyendo todos los medios auxiliares necesarios para la perfecta ejecución y terminación de estos trabajos.,p.p. crucetas y/o cuñas de colocación PVC, piezas especiales, incluso rodapie y  perfil de latón de remate entre materiales y estancias a definir por la DF, limpieza y desescombro, medios auxiliares
TOTALMENTE COLOCADO Y REMATADO.
NOTA: La marca y modelo quedan definidos en la Memoria de Calidades.
Criterio de medición. Medida la superficie ejecutada</t>
  </si>
  <si>
    <t>10.01.02.04</t>
  </si>
  <si>
    <t>SOLADO VESTÍBULOS Y LOCAL</t>
  </si>
  <si>
    <t>10.02.02.02</t>
  </si>
  <si>
    <t>SOLERA DE PLASTON</t>
  </si>
  <si>
    <t>10.02.02.003</t>
  </si>
  <si>
    <t>ACABADO DE GARAJE FRATASADO</t>
  </si>
  <si>
    <t>Capa de acabado de graraje, sobre solera arriostrante, con fratasado mecánico sobre capa de hormigón de 7 cm. de espesor mínimo, consistente en:
- Solera de 10 cm. de espesor medio de hormigón HA25/B/XC2 con adición de fibra de vidrio y armado con mallazo 200x200x5 mm.  
- Acabado fratasado y pulido con maquina (antideslizante clase 3), con pendiente hacia sumideros minima de 1% y maxima de 5%, con juntas de dilatacion cada 25 m2. 
- Regleado mediante regla vibrante de superficie de losa.
- Espolvoreado con máquina de extendido de endurecedor Techmord Cuarzo Corindon, a base de cemento Portland, árídos seleccionados, minerales de alta resistencia y aditivos. 
- Fratasado mecánico de superficie hasta formar capa homogénea  de rodadura.
- Repaso de zonas donde se note ausencia de producto repitiendo el proceso.
- Fratasado final de la solera, acabado pulido.
Acabado de la superficie a elegir por la DF, coloreado y el acabado cumplirá con el Código Técnico en cuanto a resbaladicidad (Suelo clase 3, R.D. 135)
Medida la superficie ejecutada</t>
  </si>
  <si>
    <t>Total ALT_15</t>
  </si>
  <si>
    <t>ALT_16</t>
  </si>
  <si>
    <t>CAMBIO APLACADO DE FACHADA CV A MONOCAPA + PINTURA</t>
  </si>
  <si>
    <t>ALT16_MONOPINT</t>
  </si>
  <si>
    <t>MONOCAPA WEBERPRAL+F.T. WEBER</t>
  </si>
  <si>
    <t>Acabado de revestimiento monocapa WEBERPRAL PRISMA, cabado raspado y rústico con terminación de recubrimiento coloreado al siloxano WEBER ADVANCE PLUS, 
Criterio de medición: Deduciendo 50 % huecos mayores de 5 m2</t>
  </si>
  <si>
    <t>Total ALT_16</t>
  </si>
  <si>
    <t>ALT_17</t>
  </si>
  <si>
    <t>CAMBIO APLACADO DE FACHADA CV A ENFOSCADO + PINTURA</t>
  </si>
  <si>
    <t>ALT17_ENF_PET</t>
  </si>
  <si>
    <t>ENFOSCADO + PINTURA PETREA</t>
  </si>
  <si>
    <t>Enfoscado proyectado con mortero M-40 y pintura pétrea, 
Criterio de medición: Deduciendo 50 % huecos mayores de 5 m2</t>
  </si>
  <si>
    <t>Total ALT_17</t>
  </si>
  <si>
    <t>ALT_18</t>
  </si>
  <si>
    <t>PAVIMENTO TRASTERO IDEM GARAJE</t>
  </si>
  <si>
    <t>Total ALT_18</t>
  </si>
  <si>
    <t>ALT_19</t>
  </si>
  <si>
    <t>CAMBIO FRENTE INOXIDABLE ASCENSORES POR PINTURA</t>
  </si>
  <si>
    <t>Total ALT_19</t>
  </si>
  <si>
    <t>ALT_20</t>
  </si>
  <si>
    <t>CAMBIO REVESTIMIENTO MURAL POR PINTURA</t>
  </si>
  <si>
    <t>Total ALT_20</t>
  </si>
  <si>
    <t>ALT_21</t>
  </si>
  <si>
    <t>ELIMINAR LÁMINA ANTIIMPACTO P. BAJA x LLEVAR XPS 4 CM</t>
  </si>
  <si>
    <t>Total ALT_21</t>
  </si>
  <si>
    <t>ALT_22</t>
  </si>
  <si>
    <t>ELIMINAR PINTURA TERMICA, PREVISTO GRAFIPOL EN FACHADAS</t>
  </si>
  <si>
    <t>Total ALT_22</t>
  </si>
  <si>
    <t>ALT_23</t>
  </si>
  <si>
    <t>CAMBIO EN CUBIERTAS XPS DE 8 A 6 CM Y LAMINAS DE 4 A 3 KG/M2</t>
  </si>
  <si>
    <t>13.01.01</t>
  </si>
  <si>
    <t>CUBIERTA PLANA INVERTIDA NO TRANSITABLE ACABADO GRAVA formada por los siguientes elementos: 
(1) formación de pendientes con hormigón celular cemento espumado, a base de cemento CEM II/A-P 32.5 R,  resistencia a compresión mayor 0.2 MPa y densidad 350 kg/m3.(incluir banda de poliestireno expandidio de 5 cm de espesor en encuentros con petos) con pendiente &gt;1,5% y espesor medio de 10 cm
(2) capa de protección espesor según planos. de mortero de cemento, nivelada acabado fratasado
(3) imprimación oxiasfáltica de 0,5 kg/m2.
(4)  Doble lámina  no autoprotegida tipo elastomérica 4kg/m2. 1ª lamina del tipo GLASDAN 40Pcon armadura de fibra de vidrio (totalmente adherida al soporte). 2ª lámina del tipo ESTERDAN 40P ELASTÓMERO con armadura de fieltro de poliéster no tejido (totalmente adherida sobre la primera); en cambios de plano sobre escocia de mortero de cemento y de remates perimetrales mediante  banda de protección superior de refuerzo de lámina autoprotegida Esterdan 40 GP elast.  hasta solapar con precercos de aluminio en salidas a terrazas (incluso elementos emergentes) con acabado en grano mineral, con entregas minimas  de 20 cm por encima del nivel de la capa de mortero (espesor según sección constructiva) de la lámina, banda de refuerzo en junta de dilatación de ancho 50 cm, así como sellado elástico de junta con Juntodan E, material de junta, etc, incluyendo perfil metálico DANOSA, según planos y sellado elástico ELASTYDAN PU0 de DANOSA.
(5) lámina geotextil separadora 200gr/m2 tipo DANOFELT 200
(6) capa de mortero de protección de 2 cm de espesor
(6) aislamiento térmico a base de planchas de poliestireno extrusionado XPS URSA N III L de 8 cm, con juntas escalonadas a media madera, en juntas, limatesas y limahoyas
(7) lámina geotextil separadora filtrante y antipunzonante de 200 gr/ m2 tipo DANOFELT 200
(8) - Capa de protección pesada con gravilla suelta escogida de canto rodado, lavado sin impurezas de tamaño maximo 16/32 y de 10 cm de espesor. 
- P.p. de losa aislante y drenante Filtron R-8 de 60x60 cm y 8 cm. de espesor color a elegir por la D.F, como acabado y protección de cubiertas planas en caminos de acceso a instalaciones, y apoyo de máquinas de aire acondicionado, formada por una base aislante de poliestireno extruido según UNE-EN 13164, de superficie lisa y mecanizado lateral a media madera, de 40 mm de espesor, resistencia térmica 1,2 (m²k)/w, conductividad térmica 0,034 w/(mk), Euroclase E de reacción al fuego.
Incluso parte proporcional de cazoletas de sumidero de caucho EPDM, refuerzos impermeabilización, impermeabilización. de escaleras, formación de media caña y formación de babero asfáltico con enfoscado y lámina con autoprotección mineral, según planos, ejecutada según CTE-HS, planos de detalle e indicaciones de la D.F., incluyendo además todos los medios auxiliares necesarios para la perfecta ejecución y terminación de estos trabajos.
Incluso encuentros con paramentos horizontales con refuerzo de lámina p.p. de remates, cortes, solapes, juntas de dilatación necesarias, tela asfáltica de babero de 1,00x1,00 m. en solapes de sumidero,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superficie ejecutada, en proyección horizontal deduciendo huecos mayores  2.00 m2
TOTALMENTE TERMINADA Y REMATADA, INCLUSO PRUEBAS DE ESTANQUEIDAD.
NOTA: La marca y modelo quedan definidos en la Memoria de Calidades.</t>
  </si>
  <si>
    <t>13.01.02</t>
  </si>
  <si>
    <t xml:space="preserve">
CUBIERTA PLANA TRANSITABLE PARA POSTERIOR COLOCACIÓN DE SOLADO, formada por los siguientes elementos: 
(1) Barrera de vapor
(2) Panel aislante de poliestireno extrusionado de 80 mm de espesor, con juntas escalonadas a media madera en juntas, limatesas y limahoyas.
(3) Lámina geotextil antipunzonamiento de 200 gr/m2
(4) Formación de pendientes con hormigón celular cemento espumado, a base de cemento CEM II/A-P 32.5 R,  resistencia a compresión mayor 0.2 MPa y densidad 350 kg/m3, pendiente &gt; 1,5% y 1% en solería, espesor medio 20 CM, incluida banda de porexpan de 3 cm en encuentros con petos, según especificaciones de planos y sección constructiva.
(5) Capa de mortero de regularización de 2 cm de espesor.
(6) imprimación asfáltica de 0,50 kg/m2
(7)  Doble lámina  no autoprotegida tipo elastomérica 4kg/m2. 1ª lamina del tipo GLASDAN 40Pcon armadura de fibra de vidrio (totalmente adherida al soporte). 2ª lámina del tipo ESTERDAN 40P ELASTÓMERO con armadura de fieltro de poliéster no tejido (totalmente adherida sobre la primera); en cambios de plano sobre escocia de mortero de cemento y de remates perimetrales mediante  banda de protección superior de refuerzo de lámina autoprotegida Esterdan 40 GP elast.  hasta solapar con precercos de aluminio en salidas a terrazas (incluso elementos emergentes) con acabado en grano mineral, con entregas minimas  de 20 cm por encima del nivel de la capa de mortero (espesor según sección constructiva) de la lámina, banda de refuerzo en junta de dilatación de ancho 50 cm, así como sellado elástico de junta con Juntodan E, material de junta, etc, incluyendo perfil metálico DANOSA, según planos y sellado elástico ELASTYDAN PU0 de DANOSA.
(8) lámina geotextil  separadora filtrante y antipunzonante 200 gr/m2 tipo DANOFELT 200.
(9) capa de protección 3 cm de espesor según planos. de mortero de cemento, nivelada acabado fratasado armada con fibras de polipropileno multifilamentada tipo CRACKSTOP 12
preparado para recibir solado.
Incluso parte proporcional de cazoletas de sumidero de caucho EPDM, refuerzos de  impermeabilización, impermeabilización de escaleras, formación de media caña y formación de babero asfáltico con enfoscado y lámina con autoprotección mineral, según planos, ejecutada según CTE-HS, planos de detalle e indicaciones de la D.F., incluyendo además todos los medios auxiliares necesarios para la perfecta ejecución y terminación de estos trabajos.
Incluso ejecución de encuentros con paramentos verticales y refuerzo de lámina asfáltica, p.p. de remates, cortes, solapes, juntas de dilatación necesarias,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superficie ejecutada, en proyección horizontal, deduciendo huecos mayores 2.00 m2
TOTALMENTE TERMINADA Y REMATADA, INCLUSO PRUEBAS DE ESTANQUEIDAD. Se incluye todos los elementos para dejar la cubierta terminada solo para solar.
NOTA: TERRAZAS TRANSITABLES SOBRE ZONAS VIVIDERAS.
NOTA: La marca y modelo quedan definidos en la Memoria de Calidades.</t>
  </si>
  <si>
    <t>13.01.03</t>
  </si>
  <si>
    <t xml:space="preserve">
CUBIERTA PLANA TRANSITABLE PARA POSTERIOR COLOCACIÓN DE SOLADO, formada por los siguientes elementos: 
(1) Barrera de vapor
(2) Lámina geotextil antipunzonamiento de 200 gr/m2
(3) Formación de pendientes con hormigón celular cemento espumado, a base de cemento CEM II/A-P 32.5 R,  resistencia a compresión mayor 0.2 MPa y densidad 350 kg/m3, pendiente &gt; 1,5% y 1% en solería, espesor medio según documentación gráfica, incluida banda de porexpan de 3 cm en encuentros con petos, según especificaciones de planos y sección constructiva.
(4) Capa de mortero de regularización de 2 cm de espesor.
(5) imprimación asfáltica de 0,50 kg/m2
(6)  Doble lámina  no autoprotegida tipo elastomérica 4kg/m2. 1ª lamina del tipo GLASDAN 40Pcon armadura de fibra de vidrio (totalmente adherida al soporte). 2ª lámina del tipo ESTERDAN 40P ELASTÓMERO con armadura de fieltro de poliéster no tejido (totalmente adherida sobre la primera); en cambios de plano sobre escocia de mortero de cemento y de remates perimetrales mediante  banda de protección superior de refuerzo de lámina autoprotegida Esterdan 40 GP elast.  hasta solapar con precercos de aluminio en salidas a terrazas (incluso elementos emergentes) con acabado en grano mineral, con entregas minimas  de 20 cm por encima del nivel de la capa de mortero (espesor según sección constructiva) de la lámina, banda de refuerzo en junta de dilatación de ancho 50 cm, así como sellado elástico de junta con Juntodan E, material de junta, etc, incluyendo perfil metálico DANOSA, según planos y sellado elástico ELASTYDAN PU0 de DANOSA.
(7) lámina geotextil  separadora filtrante y antipunzonante 200 gr/m2 tipo DANOFELT 200.
(8) capa de protección 3 cm de espesor según planos. de mortero de cemento, nivelada acabado fratasado armada con fibras de polipropileno multifilamentada tipo CRACKSTOP 12
preparado para recibir solado.
Incluso formación de rebaje perimetral en terrazas voladas y conexión sin descuelgue del  desagüe con el bajante más próximo.
Incluso parte proporcional de cazoletas de sumidero de caucho EPDM, refuerzos de  impermeabilización, impermeabilización de escaleras, formación de media caña y formación de babero asfáltico con enfoscado y lámina con autoprotección mineral, según planos, ejecutada según CTE-HS, planos de detalle e indicaciones de la D.F., incluyendo además todos los medios auxiliares necesarios para la perfecta ejecución y terminación de estos trabajos.
Incluso ejecución de encuentros con paramentos verticales y refuerzo de lámina asfáltica, p.p. de remates, cortes, solapes, juntas de dilatación necesarias,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superficie ejecutada, en proyección horizontal, deduciendo huecos mayores 2.00 m2
TOTALMENTE TERMINADA Y REMATADA, INCLUSO PRUEBAS DE ESTANQUEIDAD. Se incluye todos los elementos para dejar la cubierta terminada solo para solar.
NOTA: TERRAZAS VOLADAS TRANSITABLES SOBRE ZONAS NO VIVIDERAS, TERRAZAS  SOBRE SÓTANOS Y LAVADEROS 
NOTA: La marca y modelo quedan definidos en la Memoria de Calidades.</t>
  </si>
  <si>
    <t>13.02.01</t>
  </si>
  <si>
    <t>13.02.02</t>
  </si>
  <si>
    <t>CUBIERTA PLANA TRANSITABLE PARA POSTERIOR COLOCACIÓN DE SOLADO, formada por los siguientes elementos: 
(1) Barrera de vapor
(2) Panel aislante de poliestireno extrusionado de 80 mm de espesor, con juntas escalonadas a media madera en juntas, limatesas y limahoyas.
(3) Lámina geotextil antipunzonamiento de 200 gr/m2
(4) Formación de pendientes con hormigón celular cemento espumado, a base de cemento CEM II/A-P 32.5 R,  resistencia a compresión mayor 0.2 MPa y densidad 350 kg/m3, pendiente &gt; 1,5% y 1% en solería, espesor medio 20 CM, incluida banda de porexpan de 3 cm en encuentros con petos, según especificaciones de planos y sección constructiva.
(5) Capa de mortero de regularización de 2 cm de espesor.
(6) imprimación asfáltica de 0,50 kg/m2
(7)  Doble lámina  no autoprotegida tipo elastomérica 4kg/m2. 1ª lamina del tipo GLASDAN 40Pcon armadura de fibra de vidrio (totalmente adherida al soporte). 2ª lámina del tipo ESTERDAN 40P ELASTÓMERO con armadura de fieltro de poliéster no tejido (totalmente adherida sobre la primera); en cambios de plano sobre escocia de mortero de cemento y de remates perimetrales mediante  banda de protección superior de refuerzo de lámina autoprotegida Esterdan 40 GP elast.  hasta solapar con precercos de aluminio en salidas a terrazas (incluso elementos emergentes) con acabado en grano mineral, con entregas minimas  de 20 cm por encima del nivel de la capa de mortero (espesor según sección constructiva) de la lámina, banda de refuerzo en junta de dilatación de ancho 50 cm, así como sellado elástico de junta con Juntodan E, material de junta, etc, incluyendo perfil metálico DANOSA, según planos y sellado elástico ELASTYDAN PU0 de DANOSA.
(8) lámina geotextil  separadora filtrante y antipunzonante 200 gr/m2 tipo DANOFELT 200.
(9) capa de protección 3 cm de espesor según planos. de mortero de cemento, nivelada acabado fratasado armada con fibras de polipropileno multifilamentada tipo CRACKSTOP 12
preparado para recibir solado.
Incluso parte proporcional de cazoletas de sumidero de caucho EPDM, refuerzos de  impermeabilización, impermeabilización de escaleras, formación de media caña y formación de babero asfáltico con enfoscado y lámina con autoprotección mineral, según planos, ejecutada según CTE-HS, planos de detalle e indicaciones de la D.F., incluyendo además todos los medios auxiliares necesarios para la perfecta ejecución y terminación de estos trabajos.
Incluso ejecución de encuentros con paramentos verticales y refuerzo de lámina asfáltica, p.p. de remates, cortes, solapes, juntas de dilatación necesarias,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superficie ejecutada, en proyección horizontal, deduciendo huecos mayores 2.00 m2
TOTALMENTE TERMINADA Y REMATADA, INCLUSO PRUEBAS DE ESTANQUEIDAD. Se incluye todos los elementos para dejar la cubierta terminada solo para solar.
NOTA: TERRAZAS TRANSITABLES SOBRE ZONAS VIVIDERAS.
NOTA: La marca y modelo quedan definidos en la Memoria de Calidades.</t>
  </si>
  <si>
    <t>13.02.03</t>
  </si>
  <si>
    <t>CUBIERTA PLANA TRANSITABLE PARA POSTERIOR COLOCACIÓN DE SOLADO, formada por los siguientes elementos: 
(1) Barrera de vapor
(2) Lámina geotextil antipunzonamiento de 200 gr/m2
(3) Formación de pendientes con hormigón celular cemento espumado, a base de cemento CEM II/A-P 32.5 R,  resistencia a compresión mayor 0.2 MPa y densidad 350 kg/m3, pendiente &gt; 1,5% y 1% en solería, espesor medio según documentación gráfica, incluida banda de porexpan de 3 cm en encuentros con petos, según especificaciones de planos y sección constructiva.
(4) Capa de mortero de regularización de 2 cm de espesor.
(5) imprimación asfáltica de 0,50 kg/m2
(6)  Doble lámina  no autoprotegida tipo elastomérica 3kg/m2. 1ª lamina del tipo GLASDAN 40Pcon armadura de fibra de vidrio (totalmente adherida al soporte). 2ª lámina del tipo ESTERDAN 40P ELASTÓMERO con armadura de fieltro de poliéster no tejido (totalmente adherida sobre la primera); en cambios de plano sobre escocia de mortero de cemento y de remates perimetrales mediante  banda de protección superior de refuerzo de lámina autoprotegida Esterdan 40 GP elast.  hasta solapar con precercos de aluminio en salidas a terrazas (incluso elementos emergentes) con acabado en grano mineral, con entregas minimas  de 20 cm por encima del nivel de la capa de mortero (espesor según sección constructiva) de la lámina, banda de refuerzo en junta de dilatación de ancho 50 cm, así como sellado elástico de junta con Juntodan E, material de junta, etc, incluyendo perfil metálico DANOSA, según planos y sellado elástico ELASTYDAN PU0 de DANOSA.
(7) lámina geotextil  separadora filtrante y antipunzonante 200 gr/m2 tipo DANOFELT 200.
(8) capa de protección 3 cm de espesor según planos. de mortero de cemento, nivelada acabado fratasado armada con fibras de polipropileno multifilamentada tipo CRACKSTOP 12
preparado para recibir solado.
Incluso formación de rebaje perimetral en terrazas voladas y conexión sin descuelgue del  desagüe con el bajante más próximo.
Incluso parte proporcional de cazoletas de sumidero de caucho EPDM, refuerzos de  impermeabilización, impermeabilización de escaleras, formación de media caña y formación de babero asfáltico con enfoscado y lámina con autoprotección mineral, según planos, ejecutada según CTE-HS, planos de detalle e indicaciones de la D.F., incluyendo además todos los medios auxiliares necesarios para la perfecta ejecución y terminación de estos trabajos.
Incluso ejecución de encuentros con paramentos verticales y refuerzo de lámina asfáltica, p.p. de remates, cortes, solapes, juntas de dilatación necesarias,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superficie ejecutada, en proyección horizontal, deduciendo huecos mayores 2.00 m2
TOTALMENTE TERMINADA Y REMATADA, INCLUSO PRUEBAS DE ESTANQUEIDAD. Se incluye todos los elementos para dejar la cubierta terminada solo para solar.
NOTA: TERRAZAS VOLADAS TRANSITABLES SOBRE ZONAS NO VIVIDERAS, TERRAZAS  SOBRE SÓTANOS Y LAVADEROS 
NOTA: La marca y modelo quedan definidos en la Memoria de Calidades.</t>
  </si>
  <si>
    <t>Total ALT_23</t>
  </si>
  <si>
    <t>ALT_24</t>
  </si>
  <si>
    <t>CAMBIO DE IMPERMEABILIZACION DE MURO DE LAMINA A BENTONITA</t>
  </si>
  <si>
    <t>13.02.07</t>
  </si>
  <si>
    <t>Impermeabilización con lámina asfáltica por el exterior de muros de hormigón formado por:
- sellado de espadines y puntos singulares, así como limpieza y preparación del soporte.
- capa de oxialfalto rendimiento 1kg/m2
- Impermeabilizacion con lamina autoadhesiva asfáltica, colocada sobre paramento vertical para muros. Incluso p.p. de encuentros con meones, solapes, sellado con media caña de pasta 40x40 mm de los elementos pasantes, todas especiales para agua salina
 - lamina nodular de polietileno de alta densidad unida a un geotextil no tejido de polietileno calandrado para protección y drenaje vertical.
- p.p de tubo de dreanje inferior conectado a sistema de evacuación.
- p.p. banda de refuerzo en junta de dilatación de ancho mín 50 cm. según detalles constructivos de planos,  así como sellado elástico de junta con Juntodan E, banda bentonitica, material de junta, etc.
- relleno de grava s/planos, rodeada de lámina geotextil, hasta conseguir el aislamiento total de la grava de finos procedentes del terreno, para evitar la colamatación del elemento drenante. 
Incluso perfil metálico de remate perimetral en la parte superior de las telas tipo Chapoland; en las zonas que sea necesario, sellado contra paramento con cordón de Sikaflex, prolongación de las telas en cantos de forjados y demás elementos de acuerdo según detalles constructivos y tratamiento especial de paso de tuberías de acometidas y demás puntos delicados mediante refuerzos con tela asfáltica, sellados elásticos con base de poliuretano y morteros estancos sin retracción; solape, fijación, perfilado de taludes, colocación de lámina geotextil de 150 gr/m2 totalmente terminada e impermeabilización del cunetón con la misma lamina asfaltica, con p.p. de medios auxiliares. Limpieza de escombros y material contaminante de taludes.
Ejecutado según detalles de proyecto e indicaciones de la D.F. y cumpliendo CTE-SH 1. Totalmente terminada. Medida la superficie ejecutada.
TOTALMENTE TERMINADA Y REMATADA.
NOTA: La marca y modelo quedan definidos en la Memoria de Calidades.</t>
  </si>
  <si>
    <t>Total ALT_24</t>
  </si>
  <si>
    <t>ALT_25</t>
  </si>
  <si>
    <t>ELIMINAR FRENTE DE ARMARIOS DE CUADROS TIPO A1</t>
  </si>
  <si>
    <t>14.02.09</t>
  </si>
  <si>
    <t>A1 FRENTE ARMARIO  ABATIBLE 1 HOJA DIM 230x(&gt;50)x2.2</t>
  </si>
  <si>
    <t>A1 Armario modular de hojas abatibles tipo con 1 hoja abatible menor de 50 cms y altura de las mismas conforme Proyecto, formado por hoja de 22 mm de espesor  lacado color blanco LISO. Hojas planas de alma llena de &lt;50 x 230 cm  y 22 mm espesor sin precerco y tapajuntas formado por tapetas de suelo a techo en DM rechapadode 100x20 mm. Herrajes compuestos por cuatro bisagras cazoleta con retención y tirador mediante fresado en el canto de la hoja. 
Interior formado por costados, techo, suelo y blanda en tablero melamínico de color blanco de 16 mm. Fondo de 10 mm. Barra de colgar cromada. Incluso Cantos chapados y lacados.
TOTALMENTE TERMINADA Y REMATADA.
Criterio de medición: Medida la unidad terminada completamente instalada y rematada</t>
  </si>
  <si>
    <t>Total ALT_25</t>
  </si>
  <si>
    <t>ALT_26</t>
  </si>
  <si>
    <t>CAMBIO DE STRUGAL A EXTRUGASA SERIE XP50-100</t>
  </si>
  <si>
    <t>ALT26_15.01.003</t>
  </si>
  <si>
    <t>VENT.ALU.V1  2x CORREDERAS s/ persiana, dimensión 2,50x2,15 XP50-110</t>
  </si>
  <si>
    <t>Puerta corredera de dos hojas, con solera exterior babero inferior en premarco de chapa galvanizada con remate lateral sellado de 100 mm, 2
unidades de laminar 4+4.1 solarlux one / cámara 16 / laminar 3+3.1 incoloro doble acristalamiento, con premarco de 120 mm interior para pladur,
con recercado exterior alargadera de 80mm y con solape interior de solape clip de 40. Incluye colocación de carpintería con espuma de poliuretano
rellenando la junta existente entre el premarco y la misma, asi como sellado exterior con silicona neutra.</t>
  </si>
  <si>
    <t>ALT26_15.01.12D</t>
  </si>
  <si>
    <t>VENTANA ALU.V2.ABAT+OSCIL. c/persiana dimensión 1.40x1.20 m XP50-110</t>
  </si>
  <si>
    <t>Ventana de dos hojas, apertura oscilo batiente interior derecha con manilla strugal (pract&amp;osc), con microventilación, con solera exterior babero
inferior en premarco de chapa galvanizada con remate lateral sellado de 100 mm, monoblock pvc energy con aislamiento y lama termica minicur de
aluminio inyectada de 43mm. Y cajón de 185 mm recogedor empotrado a la derecha, guías al exterior, alargadera de 70mm, 2 unidades de float 4
solarlux one / cámara 16 / float 4 doble acristalamiento, con premarco de 120 mm interior para pladur y con solape interior de solape clip de 40.
Incluye colocación de carpintería con espuma de poliuretano rellenando la junta existente entre el premarco y la misma, asi como sellado exterior
con silicona neutra.</t>
  </si>
  <si>
    <t>ALT26_15.01.12C</t>
  </si>
  <si>
    <t>PUERTA  ALU. V3 ABATIBLE s/ persina 0.90 x 2.15 m XP50-110</t>
  </si>
  <si>
    <t>Puerta balconera de una hoja, apertura practicable interior derecha con bisagra flash, con manilla strugal (pract&amp;osc), con microventilación, con
solera exterior babero inferior en premarco de chapa galvanizada con remate lateral sellado de 100 mm, laminar 4+4.1 solarlux one / cámara 16 /
laminar 3+3.1 incoloro doble acristalamiento, con premarco de 120 mm interior para pladur, con recercado exterior alargadera de 80mm y con
solape interior de solape clip de 40. Incluye colocación de carpintería con espuma de poliuretano rellenando la junta existente entre el premarco y la
misma, asi como sellado exterior con silicona neutra.</t>
  </si>
  <si>
    <t>ALT26_15.01.12C2</t>
  </si>
  <si>
    <t>PUERTA ALU. V4 ABAT. s/persiana dimensión 0.80 x 2.15 m XP50-110</t>
  </si>
  <si>
    <t>Puerta balconera de una hoja, apertura practicable interior derecha con bisagra flash, con manilla strugal (pract&amp;osc), con microventilación, con
solera exterior babero inferior en premarco de chapa galvanizada con remate lateral sellado de 100 mm, laminar 4+4.1 solarlux one / cámara 16 /
laminar 3+3.1 incoloro doble acristalamiento, con premarco de 120 mm interior para pladur, con recercado exterior alargadera de 80mm y con
solape interior de solape clip de 40. Incluye colocación de carpintería con espuma de poliuretano rellenando la junta existente entre el premarco y la
misma, asi como sellado exterior con silicona neutra</t>
  </si>
  <si>
    <t>ALT26_15.01.12B</t>
  </si>
  <si>
    <t>VENTANA ALU.V6 OSCIL.c/persiana dimension 0.90 x 1.2 m XP50-110</t>
  </si>
  <si>
    <t>Ventana de una hoja, apertura oscilo batiente interior derecha con manilla strugal (pract&amp;osc), con microventilación, con solera exterior babero
inferior en premarco de chapa galvanizada con remate lateral sellado de 100 mm, monoblock pvc energy con aislamiento y lama termica minicur de
aluminio inyectada de 43mm. Y cajón de 185 mm recogedor empotrado a la derecha, guías al exterior, alargadera de 70mm, float 4 solarlux one /
cámara 16 / float 4 doble acristalamiento, con premarco de 120 mm interior para pladur y con solape interior de solape clip de 40. Incluye
colocación de carpintería con espuma de poliuretano rellenando la junta existente entre el premarco y la misma, asi como sellado exterior con
silicona neutra.</t>
  </si>
  <si>
    <t>ALT26_15.01.12</t>
  </si>
  <si>
    <t>VENTANA ALU. V7 ABAT. c/persiana dimensión 1.20 x 1.20 m XP50-110</t>
  </si>
  <si>
    <t>ALT26_15.02.08</t>
  </si>
  <si>
    <t>PM1 PUERTA ACCESO PORTAL 1.05+Fijo x 2.15 m XP50-110</t>
  </si>
  <si>
    <t>Puerta balconera de una hoja, apertura oscilo batiente interior izquierda con manilla prima, con microventilación, fijo, monoblock pvc energy con
aislamiento y lama termica minicur de aluminio inyectada de 43mm. Y cajón de 185 mm recogedor empotrado a la derecha, guías al exterior, float 4
solarlux one / cámara 16 / float 6 doble acristalamiento, laminar 4+4.1 solarlux one / cámara 16 / laminar 6+6.1 doble acristalamiento, con premarco
de 120 mm interior para pladur y con solape interior de solape clip de 40. Incluye colocación de carpintería con espuma de poliuretano rellenando la
junta existente entre el premarco y la misma, asi como sellado exterior con silicona neutra.</t>
  </si>
  <si>
    <t>ALT26_15.02.21A</t>
  </si>
  <si>
    <t>VENTANA  ALUM. V5 OSCILOB. S/persiana dimensión 0.86 x 1.20 M XP50-110</t>
  </si>
  <si>
    <t>Ventana de una hoja, apertura oscilo batiente interior derecha con manilla strugal (pract&amp;osc), con microventilación, con solera exterior babero
inferior en premarco de chapa galvanizada con remate lateral sellado de 100 mm, float 4 solarlux one / cámara 16 / float 4 doble acristalamiento,
con premarco de 120 mm interior para pladur, con recercado exterior alargadera de 80mm y con solape interior de solape clip de 40. Incluye
colocación de carpintería con espuma de poliuretano rellenando la junta existente entre el premarco y la misma, asi como sellado exterior con
silicona neutra.</t>
  </si>
  <si>
    <t>ALT26_15.02.07</t>
  </si>
  <si>
    <t>VENTANA ALUM. V8 2XHOJASCORRED s/ persiana dimension 2.00x1.20 M XP50-110</t>
  </si>
  <si>
    <t>Ventana corredera de dos hojas, con solera exterior babero inferior en premarco de chapa galvanizada con remate lateral sellado de 100 mm, 2
unidades de float 4 solarlux one / cámara 16 / float 4 doble acristalamiento, con premarco de 120 mm interior para pladur, con recercado exterior
alargadera de 80mm y con solape interior de solape clip de 40. Incluye colocación de carpintería con espuma de poliuretano rellenando la junta
existente entre el premarco y la misma, asi como sellado exterior con silicona neutra.</t>
  </si>
  <si>
    <t>ALT26_15.02.09</t>
  </si>
  <si>
    <t>FRENTE ALUM. V9 s/persiana dimensión 5,18x2.72 M XP50-110</t>
  </si>
  <si>
    <t>Ventana de una hoja, apertura oscilo batiente interior izquierda con manilla strugal (pract&amp;osc), con microventilación, con solera exterior babero
inferior en premarco de chapa galvanizada con remate lateral sellado de 100 mm, 3 unidades de fijo, 4 unidades de laminar 4+4.1 solarlux one /
cámara 16 / laminar 3+3.1 incoloro doble acristalamiento, con premarco de 120 mm interior para pladur, con recercado exterior alargadera de
80mm y con solape interior de solape clip de 40. Incluye colocación de carpintería con espuma de poliuretano rellenando la junta existente entre el
premarco y la misma, asi como sellado exterior con silicona neutra</t>
  </si>
  <si>
    <t>ALT26_15.02.10</t>
  </si>
  <si>
    <t>FRENTE ALUM. V10 s/persiana dimensión 4.47x2.30 M XP50-110</t>
  </si>
  <si>
    <t>Puerta balconera de una hoja, apertura practicable interior izquierda con bisagra flash, con manilla strugal (pract&amp;osc), con microventilación, con
solera exterior babero inferior en premarco de chapa galvanizada con remate lateral sellado de 100 mm, fijo, 2 unidades de laminar 4+4.1 solarlux
one / cámara 16 / laminar 3+3.1 incoloro doble acristalamiento, con premarco de 120 mm interior para pladur, con recercado exterior alargadera de
80mm y con solape interior de solape clip de 40. Incluye colocación de carpintería con espuma de poliuretano rellenando la junta existente entre el
premarco y la misma, asi como sellado exterior con silicona neutra.</t>
  </si>
  <si>
    <t>ALT26_15.02.11</t>
  </si>
  <si>
    <t>FRENTE ALUM. V11 2X HOJAS CORRED.dimensión 2.50 x 2.30 M XP50-110</t>
  </si>
  <si>
    <t>ALT26_15.02.12</t>
  </si>
  <si>
    <t>FRENTE ALUM. V12 2X HOJAS CORRED. dimensión 4.47x2.30 M XP50-110</t>
  </si>
  <si>
    <t>Total ALT_26</t>
  </si>
  <si>
    <t>ALT_27</t>
  </si>
  <si>
    <t>CAMBIO DE STRUGAL A EXTRUGASA SERIE XP50-60</t>
  </si>
  <si>
    <t>ALT27_15.01.003</t>
  </si>
  <si>
    <t>VENT.ALU.V1  2x CORREDERAS s/ persiana, dimensión 2,50x2,15 XP50-60</t>
  </si>
  <si>
    <t>Puerta corredera de dos hojas, con solera exterior babero inferior en premarco de chapa galvanizada con remate lateral sellado de 100 mm, 2 unidades de laminar 4+4.1 solarlux one / cámara 16 / laminar 3+3.1 incoloro doble acristalamiento, con premarco de 120 mm interior para pladur, con recercado exterior alargadera de 80mm y con solape interior de solape clip de 40. Incluye colocación de carpintería con espuma de poliuretano rellenando la junta existente entre el premarco y la misma, asi como sellado exterior con silicona neutra.</t>
  </si>
  <si>
    <t>ALT27_15.01.12D</t>
  </si>
  <si>
    <t>VENTANA ALU.V2.ABAT+OSCIL. c/persiana dimensión 1.40x1.20 m XP50-60</t>
  </si>
  <si>
    <t>Ventana de dos hojas, apertura oscilo batiente interior derecha con manilla strugal (pract&amp;osc), con icroventilación, con solera exterior babero inferior en premarco de chapa galvanizada con remate lateral sellado de 100 mm, monoblock pvc energy con aislamiento y lama termica minicur de aluminio inyectada de 43mm. Y cajón de 185 mm recogedor empotrado a la derecha, guías al exterior, alargadera de 70mm, 2 unidades de float 4 solarlux one / cámara 16 / float 4 doble acristalamiento, con premarco de 120 mm interior para pladur y con solape interior de solape clip de 40.
Incluye colocación de carpintería con espuma de poliuretano rellenando la junta existente entre el premarco y la misma, asi como sellado exterior
con silicona neutra.</t>
  </si>
  <si>
    <t>ALT27_15.01.12C</t>
  </si>
  <si>
    <t>PUERTA  ALU. V3 ABATIBLE s/ persina 0.90 x 2.15 m XP50-60</t>
  </si>
  <si>
    <t>ALT27_15.01.12C2</t>
  </si>
  <si>
    <t>PUERTA ALU. V4 ABAT. s/persiana dimensión 0.80 x 2.15 m XP50-60</t>
  </si>
  <si>
    <t>ALT27_15.01.12B</t>
  </si>
  <si>
    <t>VENTANA ALU.V6 OSCIL.c/persiana dimension 0.90 x 1.2 m XP50-60</t>
  </si>
  <si>
    <t>ALT27_15.01.12</t>
  </si>
  <si>
    <t>VENTANA ALU. V7 ABAT. c/persiana dimensión 1.20 x 1.20 m XP50-60</t>
  </si>
  <si>
    <t>ALT27_15.02.08</t>
  </si>
  <si>
    <t>PM1 PUERTA ACCESO PORTAL 1.05+Fijo x 2.15 m XP50-60</t>
  </si>
  <si>
    <t>ALT27_15.02.21A</t>
  </si>
  <si>
    <t>VENTANA  ALUM. V5 OSCILOB. S/persiana dimensión 0.86 x 1.20 M XP50-60</t>
  </si>
  <si>
    <t>ALT27_15.02.07</t>
  </si>
  <si>
    <t>VENTANA ALUM. V8 2XHOJASCORRED s/ persiana dimension 2.00x1.20 M XP50-60</t>
  </si>
  <si>
    <t>ALT27_15.02.09</t>
  </si>
  <si>
    <t>FRENTE ALUM. V9 s/persiana dimensión 5,18x2.72 M XP50-60</t>
  </si>
  <si>
    <t>Ventana de una hoja, apertura oscilo batiente interior izquierda con manilla strugal (pract&amp;osc), con microventilación, con solera exterior babero
inferior en premarco de chapa galvanizada con remate lateral sellado de 100 mm, 3 unidades de fijo, 4 unidades de laminar 4+4.1 solarlux one /
cámara 16 / laminar 3+3.1 incoloro doble acristalamiento, con premarco de 120 mm interior para pladur, con recercado exterior alargadera de
80mm y con solape interior de solape clip de 40. Incluye colocación de carpintería con espuma de poliuretano rellenando la junta existente entre el
premarco y la misma, asi como sellado exterior con silicona neutra.</t>
  </si>
  <si>
    <t>ALT27_15.02.10</t>
  </si>
  <si>
    <t>FRENTE ALUM. V10 s/persiana dimensión 4.47x2.30 M XP50-60</t>
  </si>
  <si>
    <t>ALT27_15.02.11</t>
  </si>
  <si>
    <t>FRENTE ALUM. V11 2X HOJAS CORRED.dimensión 2.50 x 2.30 M XP50-60</t>
  </si>
  <si>
    <t>ALT27_15.02.12</t>
  </si>
  <si>
    <t>FRENTE ALUM. V12 2X HOJAS CORRED. dimensión 4.47x2.30 M XP50-60</t>
  </si>
  <si>
    <t>Total ALT_27</t>
  </si>
  <si>
    <t>ALT_28</t>
  </si>
  <si>
    <t>LOCALES COMERCIALES EN BRUTO</t>
  </si>
  <si>
    <t>PN.15.02.08</t>
  </si>
  <si>
    <t>FRENTE ALUM.  LOCAL COMERCIAL FIJO + 1 H. ABAT. 3.66x2.30 M</t>
  </si>
  <si>
    <t>PN.15.02.09</t>
  </si>
  <si>
    <t>FRENTE ALUM.  LOCAL COMERCIAL FIJO + 1 H. ABAT. 5.24x2.30 M</t>
  </si>
  <si>
    <t>PN.15.02.10</t>
  </si>
  <si>
    <t>FRENTE ALUM.  LOCAL COMERCIAL FIJO + 1 H. ABAT. 4.97x2.30 M</t>
  </si>
  <si>
    <t>Total ALT_28</t>
  </si>
  <si>
    <t>ALT_29</t>
  </si>
  <si>
    <t>FALSOS TECHOS EN TERRAZA</t>
  </si>
  <si>
    <t>PN.06.12</t>
  </si>
  <si>
    <t>REMATE INFERIOR PETOS CON TECHO TERRAZA ENFOSCADA</t>
  </si>
  <si>
    <t>25.02.03</t>
  </si>
  <si>
    <t>DESCUELGUE CITARA + DINTEL</t>
  </si>
  <si>
    <t>Total ALT_29</t>
  </si>
  <si>
    <t>ALT_30</t>
  </si>
  <si>
    <t>BAJAR PETO DE LAS CUBIERTAS A 50 CM.</t>
  </si>
  <si>
    <t>6.16</t>
  </si>
  <si>
    <t>CITARA L/ TOSCO PERFORADO terrazas-int. pret. CV</t>
  </si>
  <si>
    <t>FÁBRICA DE 1/2 PIE DE LADRILLO PERFORADO de 10 cm de altura, de 1/2 pie de espesor (11,5 cms), sentado con mortero de cemento y arena de rio M-40, para revestir. Incluso replanteo, nivelación y aplomado, incluidos emparchados y retacados de frentes de forjados y pilares necesarios, incluso parte proporcional de enjarjes, mermas, roturas, humedecido de las piezas, formación de dinteles necesarios según indicaciones de la sección constructiva eliminación de rebabas y limpieza, ejecutado según CTE DEB SE-F y planos de detalle, incluyendo además todos los medios auxiliares necesarios para la perfecta ejecución de estos trabajos. Categoría C de ejecución, según CTE DB SE-F 8.2. Incluso armadura Murfor rnd.4/z-80 en 3 hiladas por planta y en todas las hiladas en las fabricas de división entre terrazas, colocación de flejes galvanizado para sujecciona a pilares . aplomado, replanteo, nivelación, rebajes para alojamiento de telas asfálticas. 
P.p. emparchado o aislamiento de canto de  forjado con Planchas de espuma rígida de poliestireno expandido (EPS) negro de baja conductividad térmica de 35 mm. de espesor con acanalado en cola de milano a dos caras , colocada previo al hormigonado del canto de forjado, previa limpieza del mismo (restos de obra y desencofrantes, etc) y encintado con cinta de carrocero o similar de las fábricas colindantes con el puente térmico;  Colocación de malla de fibra de vidrio para posterior acabado de fachada.
Separacion entre soportes de hormigón y fabrica con làmina tipo fonpex de 3 mm de espesor, atados de fabricas mediante flejes metálicos galvanizados para asegurar la estabilidad de las mismas (5 uds. en altura entre forjados)  i/ llaves galvanizadas en anclaje de hojas de fábrica similar en saltos de forjado de medianeras y estructura metálica auxiliar en partición de patinillos, se incluye p.p. de cargaderos metálicos caso de superar el vuelo del ladrillo sobre el forjado 1/3 de su espesor formados por perfiles L de acero galvanizado anclados a forjado, galvanizados en caliente, incluso anclajes a forjado, hombros de apoyo, angulares 45.5 y p.p. de cargadero angular l 45.5 galvanizado en caliente y fijado con tacos cada metro al canto del forjado para apoyo de hoja de fábrica.
Unidad completamente instalada según instrucciones del fabricante, terminada, comprobada y funcionando, ejecutada según normativa vigente y detalles técnicos.
Medición teórica según planos desde cara superior de forjado o losa hasta cara superior forjado o losa, descontando huecos.</t>
  </si>
  <si>
    <t>Total ALT_30</t>
  </si>
  <si>
    <t>ALT_31</t>
  </si>
  <si>
    <t>ELIMINAR PINTURA TECHOS Y PAREDES SOTANO EXCEP. VESTIBULOS</t>
  </si>
  <si>
    <t>Total ALT_31</t>
  </si>
  <si>
    <t>ALT_32</t>
  </si>
  <si>
    <t>PINTURA SOTANO RESTANTE DE RUGOSA A PLASTICA LISA</t>
  </si>
  <si>
    <t>Total ALT_32</t>
  </si>
  <si>
    <t>ALT_33</t>
  </si>
  <si>
    <t>ELIMINAR ZOCALO GARAJE Y SUSTITUIR POR FRANJA</t>
  </si>
  <si>
    <t>19.02.07b</t>
  </si>
  <si>
    <t>ZÓCALO GARAJES (solo franja de 20 cm.)</t>
  </si>
  <si>
    <t>Total ALT_33</t>
  </si>
  <si>
    <t>ALT_34</t>
  </si>
  <si>
    <t>ASCENSORES DE 630 KG A  450 KG Y MARCA OTIS</t>
  </si>
  <si>
    <t>ALT34_30.04</t>
  </si>
  <si>
    <t>ASCENSOR ELÉCTRICO 6 PARADAS 6 PERSONAS 450 KG OTIS</t>
  </si>
  <si>
    <t>Suministro e instalacion de ascensor electrico (MRL) con 1 embarque 180º de las siguientes caracteristicas:
Ascensor ORONA o similar
Segun Normativa Europea EN/81, i/ inscripcion en RAE.
Según norma En 81-20/50
Cumplimiento normativa EN 80-70
Modelo Orona 3G 1010
Carga: 630 Kg
Capacidad: 8 personas
Velocidad: 1m/s
Recorrido: 19,20 m
Nº de paradas: 6 (planta sótano, planta baja, planta primera, planta segunda, planta tercera, planta cuarta)
Sistema de accionamiento eléctrico regulado (180 conexiones/hora)
Maniobra sistema de control ARCA III, multiprocesador de bajo consumo
Puertas automáticas de apertura lateral
Luz de puerta de 900mm
Altura de puerta 2100mm
Altura de cabina 2200m
Estética Domo Packs References
Dimensiones de hueco 1700x1790mm 
Dimensiones de cabina: 1100x1400mm con apertura de puerta de 900mm
Cabina tipo DR10 con: 
Techo:  Modelo: LED UP19 
Material: ST01 St St Base
Otro: Apagado automático de iluminación
Paredes: Recubrimiento Neocompact liso NC03 White Snow 
Paneles de mando y señalizaciones: Señalización cabina:  7 segmentos
Flecha de dirección en cabina
Indicador de sobre carga
Material botonera: ST01 St St Base
Pulsadores de cabina con pulsador braile 
Señalización de piso: 7 segmentos
Pulsadores de piso standard 
Botonera estándar
Espejo: MH (Espejo 1/2) en pared del fondo
Acabado 01 Blanco 
Pasamanos: HR01 de Tubo de aluminio en el lateral
Remates: Zócalo SK01 de aluminio anodizado (St St finish)
Puertas de cabina y piso ST 01 St St base con tipo de hoja normal
Suelo: SC-PVC High SC05 Grey Silver
Puertas resistentes al fuego E30
Puertas de planta - automáticas telescópicas de dos hojas, 900 mm. De paso por 2100 mm de alto . Acabadas acero inoxidable . Homologadas según normativa. 
Operador de puertas de velocidad regulable.
Opcionales incluidos:
Cortina de infrarrojos de seguridad en puerta de cabina.
Dispositivo de sobrecarga. Sistema de comunicación bidireccional de emergencia.
Dispositivo de prevención de evacuación insegura. Detector de acceso al hueco.
Remarcado de hueco con chapa de acero inoxidable de 3 mm de espesor con 3 pliegues, pegado con masilla de poliuretano de Sika sobre tablero DM hidrófugo de 15 mm de espesor
Puertas sótano - automáticas telescópicas de dos hojas, 900 mm. De paso por 2100 mm de alto . Acabadas lacada blanco RAL . Homologadas según normativa. 
Operador de puertas de velocidad regulable.
Opcionales incluidos:
Cortina de infrarrojos de seguridad en puerta de cabina.
Dispositivo de sobrecarga. Sistema de comunicación bidireccional de emergencia.
Dispositivo de prevención de evacuación insegura. Detector de acceso al hueco.
Se entregará una copia de llaves por cada vivienda.
Incluso subestructura de soportación de ascensor, cuadro de mando y protección, alumbrado de hueco de ascensor, toma de corriente en foso, cabina y zonas supeiores, guias de acero, contrapesos, paracaidas, amortiguador de foso, ayudas de albañilería y medios auxiliares. Instalado según el RD 57/2005, REBT, CTE e instrucciones del fabricante. Totalmente terminado, legalizado y funcionando. Medida la cantidad ejecutada.
Segun Normativa Europea EN/81I1, i/ inscripcion en RAE.
Cumplimiento normativa EN 80-70
Totalmente terminado y funcionando.</t>
  </si>
  <si>
    <t>Total ALT_34</t>
  </si>
  <si>
    <t>ALT_35</t>
  </si>
  <si>
    <t>CAMBIO DE TAPA AMORTIGUADA A NORMAL EN INODOROS</t>
  </si>
  <si>
    <t>ALT35_23.01</t>
  </si>
  <si>
    <t>INODORO baño principal y secundario Tapa normal</t>
  </si>
  <si>
    <t>Suministro y colocación de inodoro de porcelana vitrificada en color blanco, según tipologías de planos para BAÑO PRINCIPAL; con asiento soft close, con salida vertical/horizontal según proyecto, control de descarga, mecanismo de doble pulsador 3/6 litros, incluso llave de escuadra 1/2" cromada, latiguillo flexible, empalme excéntrico estanco de PVC de 110 mm. Colocado con juego de mecanismos, tornillos de fijación, manguito de conexión a la red, asiento y tapa a juego de resina termoendurecida con bisagras de acero inoxidable no amortiguada, incluso colocación. Incluso aislamiento acústico de inodoro consistente en el anclaje del inodoro al suelo mediante tacos flexibles de caucho del tipo PHONEX de la firma MUPRO o equivalente, 
Incluso accesorios, sellado perimetral contra paramentos con masilla neutra fungicida color blanco y medios auxiliares. Todos los materiales con sello de calidad reconocido por laboratorio acreditado. Unidad completamente instalada según instrucciones del fabricante, terminada, comprobada y funcionando, ejecutada según normativa vigente y detalles técnicos.
NOTA: El recibido y trabajos de instalación del inodoro, está incluido en la partida de ayudas de albañilería.
NOTA: Se incluye la colocación entre la base cerámica y el suelo de una lámina anti-impacto de 3mm. y desolidarización del apoyo de la cisterna contra el paramento a través de botones o topes de caucho elástico, autoadhesivos.
NOTA: la marca y modelo quedan definidos en la Memoria de Calidades.</t>
  </si>
  <si>
    <t>Total ALT_35</t>
  </si>
  <si>
    <t>ALT_36</t>
  </si>
  <si>
    <t>ELIMINAR MUEBLES DE LAVABOS BAÑO PRINCIPAL</t>
  </si>
  <si>
    <t>Total ALT_36</t>
  </si>
  <si>
    <t>ALT_37</t>
  </si>
  <si>
    <t>EDIFICIO SERVICIOS PTE OPTIMIZAR DT</t>
  </si>
  <si>
    <t>ALT_38</t>
  </si>
  <si>
    <t>ALTERNATIVA CIMENTACIÓN PISTA DE PADEL</t>
  </si>
  <si>
    <t>32.01.P1.01A</t>
  </si>
  <si>
    <t>Excavacion a cielo abierto, en VACIADO, según estudio geotécnico, incluso parte proporcional de esponjamiento, agotamiento de aguas y lodos, perfilado y apuntalado de taludes o bermas si fuese necesario, todo ello ejecutado por medios mecanicos, según  CTE DB SE-C. Se excavará y desechará la capa superficial de rellenos antrópicos, s/Estudio geotécnico, transportándolas a vertedero, para posetriormente ejecutar el vaciado, incluyendo la extraccion de tierras fuera de la excavacion, reserva de tierras para relleno y el resto carga sobre camion, transporte de tierras a vertedero controlado, canon de vertido y todos los medios auxiliares necesarios para la perfecta realizacion de estos trabajos, así como p.p. de excavación de pozos de cimentación, de la profundidad indicada en planos de cimentación, efectuada por medios mecánicos, según  CTE DB SE-C, incluso parte proporcional de refino de paramentos y fondos de la excavación para arquetas. 
Incluye el precio de la unidad, el rasanteado, nivelado y compactado con medios mecánicos del fondo de la excavación. La entibación, acodamiento, agotamiento de aguas, si existiesen, su captación y conducción a redes generales o puntos autorizados, formación de taludes con pendientes acordes a la estabilidad del terreno, protección higrométrica con recubrimiento de lámina de PVC de 600 µ o todas las medidas necesarias para evitar desprendimiento del terreno en caso de no poder respetar los ángulos de los taludes naturales. Eliminación de instalaciones obsoletas existentes, cimentaciones antiguas y restos de cualquier tipo, Sujeción o afianzamiento de las instalaciones existentes en la zona de vaciado, incluyendo su desvío, si fuese necesario, ejecución de rampas necesarias para camion y maquinaria,  camión grúa para extracción de cubas de tierra retroexcavadora en última fase.
Criterio de medición: Medido según perfil teórico, considerando la parte proporcional de esponjamiento
Las actividades de excavación deberán realizarse con la presencia e intervención de un topógrafo para fijar las cotas de plataformas de trabajo</t>
  </si>
  <si>
    <t>32.01.P1.02B</t>
  </si>
  <si>
    <t>32.01.P1.03C</t>
  </si>
  <si>
    <t>RELLENO DE BOLOS 80/40</t>
  </si>
  <si>
    <t>32.01.P1.03D</t>
  </si>
  <si>
    <t>SUBBASE CAPAS DE SUELO SELECCIONADO</t>
  </si>
  <si>
    <t>Mejora de terreno mediante capas con un máximo de 20 cm. de espesor por capa, de  compactada al 98% PM. Incluso elementos para su confinamiento, ejecución de zanja drenante en el perímetro de la edificación en caso de ser necesario y achicado de agua con bombas previa al vertido del suelo seleccionado.. 
Criterio de medición: Medido el volumen teórico ejecutado.</t>
  </si>
  <si>
    <t>32.01.P1.04E</t>
  </si>
  <si>
    <t>HORMIGÓN DE LIMPIEZA HL-150</t>
  </si>
  <si>
    <t>Hormigón de limpieza, ejecutado con hormigón HL-150, consistencia blanda y tamaño máximo del árido 25, vertido mediante bomba, grúa o directo, elaborado en central, ejecutado bajo elementos de cimentación losas, zapatas o vigas, hasta la cota inferior de la cimentación, incluso retacado , vertido, vibrado, nivelación y medios auxiliares. Ejecutado según Código Estructural y CTE. 
Criterio de medición: Medido el volumen según dimensiones teóricas de elementos de cimentación especificadas en planos.</t>
  </si>
  <si>
    <t>32.01.P1.05F</t>
  </si>
  <si>
    <t>LOSA CIMENTACIÓN  PADEL</t>
  </si>
  <si>
    <t>Ejecución de losa de cimentación de 25 cm de espesor, de hormigón HA-25/B/25/XC2 , consistencia blanda, tamaño máximo del árido 25 mm; elaborado en central, para cualquier medio de vertido y vibrado, encofrado según necesidades y  especificaciones de proyecto armada con acero en barras corrugadas B500S en cuantia  según planos y documentación de proyecto.
Incluye:
- Estudio por parte de la constructora de las interferencias con las instalaciones enterradas y la previsión y el replanteo previo al hormigonado de los pasatubos y cajeados necesarios para el paso de instalaciones, y replanteo y tendido de la red de tierra.
- Replanteo general, fijación de los puntos y  niveles de referencia, y  trazado de los elementos estructurales que arranquen sobre la losa de cimentación.
- Comprobación de planeidad y limpieza del soporte (hormigón de limpieza)
- Replanteo y formación de las juntas de construcción de acuerdo con los criterios y  prescripciones indicadas por parte de la D.F.
- Replanteo y formación de las juntas de retracción de acuerdo con las indicaciones de la D.F.
- Encofrado perdido y recuperable y desencofrado de los puntos singulares en los que sea necesario según especificaciones de proyecto, incluso limpieza, humedecido, aplicación del desencofrante, desencofrado y p.p. de elementos complementarios para su estabilidad y adecuada ejecución
- Suministro y colocación de armadura  B-500 S, con sello CIETSID, incluso corte, labrado, colocación y p.p. de atado con alambre recocido, separadores, despuntes, armadura longitudinal y transversal superior e inferior, vigas, refuerzos, esperas de pilares y muros, replanteo, encamillado  y sujección de las mismas, juntas de trabajo, formación de banqueos, solapes, ejecutado según planos.  Incluso p.p. de recrecido y armado de la losa en su parte superior e inferior, recubriendo tuberías de saneamiento con trazado por debajo de la cara inferior de la losa de cimentación, según planos de detalles. 
- Suministro, vertido, vibrado, acabado superficial con regla vibrante y curado del hormigón para losas de cimentación HA-25/B/25/XC2  de consistencia blanda y tamaño máximo del árido 25 mm, elaborado en central, incluso aditivos de curado y anticongelante cuando sea necesario.
- Ejecución por bataches cuando sea necesario a requerimiento de la D.F.
Incluso p.p. de limpieza de fondos, vibrado y curado, desescombro, nivelación y recalce de terrenos suspendidos o cimientos medianeros, medios auxiliares, pasatubos. Incluso posibles achiques de agua y avenamientos.
Ejecutado según Código Estructural, CTE y proyecto.
Medida el volumen teórico segun documentación y planos de proyecto.</t>
  </si>
  <si>
    <t>32.01.P1.06G</t>
  </si>
  <si>
    <t>ZUNCHO BORDE LOSA ZBL PISTA  PADEL</t>
  </si>
  <si>
    <t>Hormigón armado HA-25/B/25/XC2, consistencia blanda y tamaño máximo del árido 25 mm, vertido mediante bomba, grúa o directo, elaborado en central, en zuncho de borde de losa incluyendo: 
- Estudio por parte de la constructora de las interferencias con las instalaciones enterradas y la previsión y el replanteo previo al hormigonado de los pasatubos y cajeados necesarios para el paso de instalaciones.
- Suministro y colocación de armadura de acero UNE-EN 10080 B 500 S en cuantia  según planos de proyecto; incluso suministro corte, labrado, colocación y p.p. de atado con alambre recocido, separadores, despuntes, rigidizadores,armaduras de coronación, refuerzos en esquinas, solapes.
- Encofrado y desencofrado  incluso limpieza, humedecido, aplicación del desencofrante, desencofrado y p.p. de elementos complementarios para su estabilidad y adecuada ejecución (protección con plásticos), aplomado
- Junta de hormigonado vertical y horizontales con losa con junta de bentonita de sodio natural y caucho butilo, conformada con banda de 2x2,5 cm de sección, tipo Waterstop o equivalente, incluso fijaciones y cajeados necesarios.
- Suministro y vertido de hormigón HA-25/B/25/XC2, vibrado y curado.Aditivos de curado y anticongelante cuando sea necesario.
- Ejecución por bataches en el caso que sea necesario a juicio de la dirección facultativa y criterio de la constructora
Incluso p.p. de limpieza, vibrado y curado, desescombro, medios auxiliares, pasatubos, formación de huecos para luminarias, mecanismos, y/o armarios de instalaciones y acometidas, berenjenos, sistema de encofrado a escuadras en pilares que no estén embebidos en muro, sellado de agujeros de espadines con mortero sin retracción interior y exteriormente y medios auxiliares, hormigón de limpieza para apoyo de encofrados.
Ejecutado según Código Estructural y CTE. Totalmente terminado incluyendo cualquier elemento necesario para su correcta ejecución.  
Medido el volumén teórico ejecutado según documentación gráfica de proyecto.</t>
  </si>
  <si>
    <t>32.01.P1.07H</t>
  </si>
  <si>
    <t>Suministro y colocación de film de polietileno sobre la capa superior de las mejoras del terreno , con parte proporcional de solapes y encuentros con laterales de excavación.
Criterio de medición: Medido la superficie teórica ejecutada.</t>
  </si>
  <si>
    <t>ALT38_32.01.P1.01A</t>
  </si>
  <si>
    <t>ALT38_32.01.P1.03C</t>
  </si>
  <si>
    <t>CAPA DE ZAHORRA ARTIF. EN PRECIO PISTA PADEL</t>
  </si>
  <si>
    <t>Total ALT_38</t>
  </si>
  <si>
    <t>ALT_39</t>
  </si>
  <si>
    <t>ELIMINAR PAVIMENTO HORMIGÓN</t>
  </si>
  <si>
    <t>032.05</t>
  </si>
  <si>
    <t>PAVIMENTO PIEZAS HORMIGÓN PREFABRICADO</t>
  </si>
  <si>
    <t>Suministro y colocación de PIEZAS PREFABRICADAS DE HORMIGÓN con textura antideslizante a elegir por la DF, de 150 cm. de anchura, recibidas con mortero de cemento y arena de río de dosificación 1/6, sobre cama de arena de río limpia de 10 cm. de espesor, incluso compactado previo de terreno, parte proporcional de enlechado, rejuntado y limpieza, incluyendo además todos los medios auxiliares necesarios para la perfecta ejecución de estos trabajos. 
TOTALMENTE COLOCADO Y REMATADO.</t>
  </si>
  <si>
    <t>Total ALT_39</t>
  </si>
  <si>
    <t>ALT_40</t>
  </si>
  <si>
    <t>OPTIMIZACIÓN PAVIMENTO ZONA DE JUEGOS</t>
  </si>
  <si>
    <t>32.01.009.SC</t>
  </si>
  <si>
    <t>SOLADO CAUCHO JUEGOS INFANTILES</t>
  </si>
  <si>
    <t>Pavimento de caucho reciclado en áreas de juegos infantiles, formado por baldosas de caucho reciclado SBR, con el borde machihembrado, color a definir por la DF, de 500x 500x30 mm, engarzadas entre sí, a modo de puzzle y recibidas con adhesivo especial de poliuretano bicomponente, sobre terreno formado por apertura de caja, rasanteado y compactado del terreno base, relleno de 60 cm de zahorra natural compactada al 95% del pm, formación de rampas, solera de 20 cm de espesor de hormigón armado HA-25, armada con parrilla de acero de ø8 mm formando cuadricula de 15 cm superior e inferiormente incluso colocación de conectores para ejecución de junta abierta en encuentros según detalles de proyecto, acabado de superficie final de caucho reciclado según memoria de calidades, colocada con material específico según indicaciones del fabricante i/ p.p. de cortes, remates, etc. Construido según normativa. Material y medios auxiliares.
EL ACABADO DE LA SUPERFICIE FINAL CUMPLIRÁ CON EL CÓDIGO TÉCNICO EN CUANTO A RESBALADICIDAD (Suelo clase 3)
Criterio de medición de proyecto: Superficie medida en proyección horizontal, según documentación gráfica de Proyecto.</t>
  </si>
  <si>
    <t>ALT40_32.01.009.SC</t>
  </si>
  <si>
    <t>SOLADO CAUCHO JUEGOS INFANTILES SOLERA 15 ZA 20 CM</t>
  </si>
  <si>
    <t>Pavimento de caucho reciclado en áreas de juegos infantiles, formado por baldosas de caucho reciclado SBR, con el borde machihembrado, color a definir por la DF, de 500x 500x30 mm, engarzadas entre sí, a modo de puzzle y recibidas con adhesivo especial de poliuretano bicomponente, sobre terreno formado por apertura de caja, rasanteado y compactado del terreno base, relleno de 20 cm de zahorra natural compactada al 95% del pm, formación de rampas, solera de 15 cm de espesor de hormigón armado HA-25, armada con parrilla de acero de ø8 mm formando cuadricula de 15 cm superior e inferiormente incluso colocación de conectores para ejecución de junta abierta en encuentros según detalles de proyecto, acabado de superficie final de caucho reciclado según memoria de calidades, colocada con material específico según indicaciones del fabricante i/ p.p. de cortes, remates, etc. Construido según normativa. Material y medios auxiliares.
EL ACABADO DE LA SUPERFICIE FINAL CUMPLIRÁ CON EL CÓDIGO TÉCNICO EN CUANTO A RESBALADICIDAD (Suelo clase 3)
Criterio de medición de proyecto: Superficie medida en proyección horizontal, según documentación gráfica de Proyecto.</t>
  </si>
  <si>
    <t>Total ALT_40</t>
  </si>
  <si>
    <t>ALT_41</t>
  </si>
  <si>
    <t>ELIMINAR BORDILLO</t>
  </si>
  <si>
    <t>32.01.009.BD</t>
  </si>
  <si>
    <t>BORDILLO PREFABRICADO HORMIGÓN</t>
  </si>
  <si>
    <t>Suministro y colocación de bordillo prefabricado de hormigón, monocapa , modelo a definir por la DF, colocado sobre base de hormigón en masa (HM-2/P/20/0) de 20 cm de espesor y rejuntado con mortero de cemento industrial M-5, colocados según pendientes  de proyecto.
Incluso replanteo de alineaciones y niveles. Vertido y extendido del hormigón en cama de apoyo. Colocación, recibido y nivelación de las piezas, incluyendo topes o contrafuertes. Relleno de juntas con mortero de cemento.
Medido la longitud ejecutada en proyección horizontal segun planos de proyecto.</t>
  </si>
  <si>
    <t>Total ALT_41</t>
  </si>
  <si>
    <t>ALT_42</t>
  </si>
  <si>
    <t>MOBILIARIO URBANO, ELIMINAR JARDINERA Y REDUCIR BANCOS</t>
  </si>
  <si>
    <t>32.01.009.BC</t>
  </si>
  <si>
    <t>BANCO HORMIGÓN</t>
  </si>
  <si>
    <t>Suministro y colocación de banco sin respaldo de hormigon prefabricado segun diseño de proyecto o decision de la D.F. Totalmente montado.
Incluye: Replanteo de alineaciones y niveles. Colocación y fijación de las piezas.
Criterio de medición de proyecto: Número de unidades previstas, según documentación gráfica de Proyecto.</t>
  </si>
  <si>
    <t>PN.32.01.09.03</t>
  </si>
  <si>
    <t>JARDINERA PREFABRICADA 1,50x0,90xH</t>
  </si>
  <si>
    <t>Total ALT_42</t>
  </si>
  <si>
    <t>ALT_43</t>
  </si>
  <si>
    <t>CONTROL CALIDAD A CARGO DE RGI</t>
  </si>
  <si>
    <t>42.1</t>
  </si>
  <si>
    <t>Plan Control Calidad</t>
  </si>
  <si>
    <t>Unidad completa de Plan de Control de Calidad aprobado por la DF, según normativa vigente.</t>
  </si>
  <si>
    <t>Total ALT_43</t>
  </si>
  <si>
    <t>ALT_44</t>
  </si>
  <si>
    <t>CAMBIO MODELO CELOSIA LAVADEROS MODULAMA</t>
  </si>
  <si>
    <t>ALT44_17.01.01.23</t>
  </si>
  <si>
    <t>Suministro y colocación de lamas de aluminio en lavaderos tipos L1 y L2 , segun planos de proyecto ,compuesto por :
1.- Montantes verticales
2.- Clips para fijación de lamas
3.- Tornillos rosca-chapa
4.- Lamas de 150x500 mm.
Las tipo L2 serán iguales a las L1 pero con puerta abatible de 210 x 82 cm.
Incluso ayudas de albañilería. Elaborada en taller, con ajuste y fijación en obra. Ejecutada según planos. 
Medida la superfici ejecutada.</t>
  </si>
  <si>
    <t>ALT44_17.01.01.23b</t>
  </si>
  <si>
    <t>ALT45_17.01.01.23</t>
  </si>
  <si>
    <t>L1-L2 LAMAS EN LAVADEROS SIMILAR ARGOS III GALVANIZADA</t>
  </si>
  <si>
    <t>LAMAS EN LAVADERO FORMADA POR CELOSIA IDEN ARGOS III, FORMADA POR TUBOS VERTICALES DE 50X50 Y TUBOS HORIZONTALES DE 50X20 CADA 7 CM. TODO GALVANIZADO</t>
  </si>
  <si>
    <t>ALT45_17.01.01.23b</t>
  </si>
  <si>
    <t>L1-L2 LAMAS EN LAVADEROS SIMILAR ARGOS III GALVANIZADA Y LACADA</t>
  </si>
  <si>
    <t>Total ALT_44</t>
  </si>
  <si>
    <t>ALT_45</t>
  </si>
  <si>
    <t>CAMBIO DE MODELOS DE CERRAJERÍA</t>
  </si>
  <si>
    <t>32.05. AVD</t>
  </si>
  <si>
    <t>PM7 PUERTA  2H ABATIBLE GARAJE AUTOMÁTICA</t>
  </si>
  <si>
    <t>Suministro y colocación de PUERTA DE 2 H ABATIBLES AUTOMÁTICA GARAJE TIPO PM7 de 6,50 x 2,04 m. según planos de proyecto de cerrajería, formada por bastidor de acero galvanizado de sección 90x30 mm y espesor 3 mm. Las lamas están formadas por tubulares de acero galvanizado de sección 90x30 mm y espesor 3 mm. Estará anclada al muro de hormigón visto.
Conjunto acabado en pintura al Oxirón en color a elegir por la DF.
Incluso parte proporcional de placas metálicas anclaje, patillas empernadas, anclajes, fijaciones mecánicas tipo HILTY, herrajes de colgar y seguridad, topes, pasadores, cortes, taladros, soldadura y repaso de las mismas y cualquier otro elemento o accesorio necesario para su correcto funcionamiento, incluyendo además ELEMENTOS ELÁSTICOS ENTRE LA PUERTA Y LA ESTRUCTURA DEL EDIFICIO para aislar de vibraciones y transmisión de ruidos. Incluye todos los medios auxiliares necesarios para la perfecta ejecución de estos trabajos. Elaborada en taller y replanteo, ajuste, fijación y recibido en obra.
Todo ello colocado e instalado según cálculos y planos del Proyecto, recomendaciones particulares del Fabricante, Pliego de Condiciones Técnicas, Código Técnico de la Edificación y resto de Normativas vigentes aplicables a esta unidad de obra. Antes de su aprobación deberá hacerse entrega a la Dirección Facultativa de los correspondientes certificados de calidad por parte del suministrador y/o constructor.
NOTA: TODOS LOS ELEMENTOS QUE COMPONEN LA PUERTA SERÁN GALVANIZADOS 
MEDIDA LA UNIDAD TOTALMENTE COLOCADA, REMATADA Y FUNCIONANDO.
NOTA: ADEMÁS SE INCLUYE JUNTA NEOPRENO EN PERÍMETRO HOJA Y EMPLEO DE ELEMENTOS ANTIVIBRATORIOS EN FIJACIONES MECÁNICAS QUE AÍSLEN ACÚSTICAMENTE LOS ELEMENTOS ESTRUCTURALES.</t>
  </si>
  <si>
    <t>ALT45_32.05.AVC</t>
  </si>
  <si>
    <t>PM6 ACCESO A PORTAL , PUERTA PEATONAL + FIJO LATERAL , FORMADA POR ANGULARES DE 60 Y DE 40 , CON CERRADURA Y PESTILLERA ELECTRONICA . TODO GALVANIZADO .</t>
  </si>
  <si>
    <t>ALT45_32.05. AVD</t>
  </si>
  <si>
    <t>Suministro y colocación de PUERTA DE 2 H ABATIBLES AUTOMÁTICA GARAJE TIPO PM7 de dimensiones según planos de proyecto de cerrajería, formada por perfiles de acero galvanizado angulares L40.40.5 horizontales soldados a marco angular L60.60.8, cerradura de puerta motorizada. Acabado pintado en pintura al  oxiron.
1. MARCO : Formado por angular de acero galvanizado L 60.60.8
2. BARROTES: Formados por angulares de acero galvanizado L40.40.5
3. SUBESTRUCTURA: Formada por perfiles tubulares de acero galvanizado 10.80.8
Conjunto acabado en pintura al Oxirón en color a elegir por la DF. 
Incluso parte proporcional de placas metálicas anclaje, patillas empernadas, anclajes, fijaciones mecánicas tipo HILTI, herrajes de colgar y seguridad, topes, pasadores, cortes, taladros, soldadura y repaso de las mismas y cualquier otro elemento o accesorio necesario para su correcto funcionamiento, incluyendo además ELEMENTOS ELÁSTICOS ENTRE LA PUERTA Y LA ESTRUCTURA DEL EDIFICIO para aislar de vibraciones y transmisión de ruidos. Incluye todos los medios auxiliares necesarios para la perfecta ejecución de estos trabajos. Elaborada en taller y replanteo, ajuste, fijación y recibido en obra.
Todo ello colocado e instalado según cálculos y planos del Proyecto, recomendaciones particulares del Fabricante, Pliego de Condiciones Técnicas, Código Técnico de la Edificación y resto de Normativas vigentes aplicables a esta unidad de obra. Antes de su aprobación deberá hacerse entrega a la Dirección Facultativa de los correspondientes certificados de calidad por parte del suministrador y/o constructor.
NOTA: TODOS LOS ELEMENTOS QUE COMPONEN LA PUERTA SERÁN GALVANIZADOS 
MEDIDA LA UNIDAD TOTALMENTE COLOCADA, REMATADA Y FUNCIONANDO.
NOTA: ADEMÁS SE INCLUYE JUNTA NEOPRENO EN PERÍMETRO HOJA Y EMPLEO DE ELEMENTOS ANTIVIBRATORIOS EN FIJACIONES MECÁNICAS QUE AÍSLEN ACÚSTICAMENTE LOS ELEMENTOS ESTRUCTURALES.</t>
  </si>
  <si>
    <t>ALT45_32.05.AVE</t>
  </si>
  <si>
    <t>PUERTA ACCESO BOMBEROS . CONSTRUCCION Y COLOCACION DE PUERTA DE ACCESO DE BOMBEROS EN DOS HOJAS ABATIBLES  DE 3,60 X 2,00 MTS , FORMADA POR ANGULARES DE 60 Y 40 , TODO GALVANIZADO</t>
  </si>
  <si>
    <t>ALT45_17.01.01.21</t>
  </si>
  <si>
    <t>C1 CERRAMIENTO TERRAZAS PRIVATIVAS PLANTA BAJA TIPO HERCULES</t>
  </si>
  <si>
    <t>MALLA TIPO HERCULES LACADA CON UNA ALTURA DE 1.50 M. ANCLADA A MURO</t>
  </si>
  <si>
    <t>ALT45_17.01.01.21b</t>
  </si>
  <si>
    <t>C1 CERRAMIENTO TERRAZAS PRIVATIVAS PLANTA BAJA MALLA ENMARCADA</t>
  </si>
  <si>
    <t>MALLA ELECTROSOLDADA ENMARCADA SOBRE ANGULAR DE 40 , TODO GALVANIZADO Y LACADO AL HORNO . A 1,50 DE ALTURA.</t>
  </si>
  <si>
    <t>ALT45_17.01.01.20</t>
  </si>
  <si>
    <t>C2 SEPARACIÓN TERRAZAS PRIVATIVAS PLANTA BAJA</t>
  </si>
  <si>
    <t>ALT45_17.01.01.22</t>
  </si>
  <si>
    <t>Suministro y colocación de barandilla B6 ejecutada con pletinas verticales y horizontales de 50.10 mm  de acero colocados con una separación a 1.00 m según documentación gráfica soldados a pletinas superior de 10 cm de altura total, anclada al muro inferior según detalle. Todos los elementos serán galvanizados en caliente,  según norma UNE EN ISO 1461. Incluso acartelados, remates de impermeabilización, anclajes y medios auxiliares, piezas especiales, refuerzo y anclaje de barandilla para cumplir con las exigencias de resistencia y rigidez suficiente para resistir la fuerza horizontal establecida en el apartado 3.2.1 del Documento Básico SE-AE en función de la zona en la que se encuentra. Consideramos zona C3 zona sin obstáculos que impida el libre movimiento de las personas y la resistencia a garantizar 1.6 kN/m
- Todas las soldaduras en obra se repasarán con galvanizado en frío.
Incluso dos manos de imprimación de dos componentes epoxi-poliamida de dos componentes y con un espesor de 30 micras y mano de acabado con esmalte de poliuretano alifático acrílico tipo 2KR de Isaval , color a elegir por la D.F.
Ejecutada según planos.
 Incluso ayudas de albañilería. Elaborada en taller, con ajuste y fijación en obra. Ejecutada según planos. Medida la longitud ejecutada.</t>
  </si>
  <si>
    <t>ALT45_17.01.02.02</t>
  </si>
  <si>
    <t>B1 BARANDILLA ESCALERA COMUNES PLETINA 50.1</t>
  </si>
  <si>
    <t>Suministro y colocación de BARANDILLA EN ESCALERAS DE ZONAS COMUNES B1 de altura 90 cm., en acero lacado en interiores o acero galvanizado en exteriores, formada por los siguientes elementos: 
- PASAMANOS CONTÍNUO FORMADO POR PLETINA DE ACERO LACADO O GALVANZADO REALIZADA EN TALLER, EN COLOR A ELEGIR POR LA DIRECCIÓN FACULTATIVA DE SECCIÓN 50.10 mm. 
- EMBARROTADO DE REDONDOS DE 10 MM EN  ACERO LACADO O GALVANIZADO EN CALIENTE REALIZADA EN TALLER EN COLOR A ELEGIR POR LA DIRECCIÓN FACULTATIVA SEPARADAS &lt;10 CM.
- PLETINA INFERIOR 50.15 DE ACERO GALVANIZADO EN CALIENTE LACADA EN TALLER EN COLOR A ELEGIR POR LA D.F.
Incluidas pletinas de rigidización, según planos, incluso parte proporcional de placas de anclaje, fijaciones mecánicas a losa o tipo HILTI, cortes, taladros, soldaduras, pletinas de anclaje y cualquier otro elemento necesario para su colocación. Elaborada en taller, replanteo, ajustes, fijaciones, ayudas y recibido a obra, ejecutada según planos de detalle e indicaciones de la D.F., incluyendo todos los medios auxiliares necesarios para su perfecta colocación.
TOTALMENTE COLOCADA Y REMATADA.
NOTA: TODOS LOS ELEMENTOS SERÁN LACADO O GALVANIZADOS CON ACABADO LACADO AL HORNO COLOR A ELEGIR
NOTA: CERTIFICADO DE CUMPLIMIENTO DE RESISTENCIA MÍNIMA A UNA FUERZA DE 0.8 KN/m, SEGÚN CTE y art. 6.9.11-6 DE LAS NN.UU.
Criterio de medición: Medida la longitud en proyección horizontal , terminada completamente instalada y rematada</t>
  </si>
  <si>
    <t>Total ALT_45</t>
  </si>
  <si>
    <t>ALT_49</t>
  </si>
  <si>
    <t>REJAS EN VIV. PL. BAJA</t>
  </si>
  <si>
    <t>25.05.01</t>
  </si>
  <si>
    <t>REJA ABATIBLE 2.50 x 2.15 (V1)</t>
  </si>
  <si>
    <t>Reja metálica practicable con cerradura y posibilidad de apertura desde el interior compuesta por bastidor de pletina 40.8 barrotes de gavilla 10 lisa vertical, con una pletina de 40.8 para su rigidez, todo ello acabado galvanizado</t>
  </si>
  <si>
    <t>25.05.02</t>
  </si>
  <si>
    <t>REJA ABATIBLE 0.80 x 2.15 (V4)</t>
  </si>
  <si>
    <t>25.05.03</t>
  </si>
  <si>
    <t>REJA FIJA 1.40 x 1.20 (V2)</t>
  </si>
  <si>
    <t>Reja metálica fija compuesta por bastidor de pletina 40.8 barrotes de gavilla 10 lisa vertical, con una pletina de 40.8 para su rigidez, todo ello acabado galvanizado</t>
  </si>
  <si>
    <t>25.05.04</t>
  </si>
  <si>
    <t>REJA FIJA 0.90 x 1.20 (V6)</t>
  </si>
  <si>
    <t>25.05.05</t>
  </si>
  <si>
    <t>REJA FIJA 1.20 x 1.20 (V7)</t>
  </si>
  <si>
    <t>Total ALT_49</t>
  </si>
  <si>
    <t>ALT_50</t>
  </si>
  <si>
    <t>TIERRAS PROCEDENTE EXCAVACION A FINCA</t>
  </si>
  <si>
    <t>CANONFIN</t>
  </si>
  <si>
    <t>M3</t>
  </si>
  <si>
    <t>CANON TIERRAS DE VERTEDERO AUTORIZADO A  FINCA</t>
  </si>
  <si>
    <t>Total ALT_50</t>
  </si>
  <si>
    <t>ALT_51</t>
  </si>
  <si>
    <t>DISMINUCIÓN A UN SOLO GRUPO DE PRESIÓN</t>
  </si>
  <si>
    <t>51.01</t>
  </si>
  <si>
    <t>BLOQUE 1</t>
  </si>
  <si>
    <t>2001.02.03alt</t>
  </si>
  <si>
    <t>Total 51.01</t>
  </si>
  <si>
    <t>51.02</t>
  </si>
  <si>
    <t>BLOQUE 2</t>
  </si>
  <si>
    <t>201.02.04ALT</t>
  </si>
  <si>
    <t>GRUPO DE PRESION AGUA POTABLE EBARA AP B/25-3 VV</t>
  </si>
  <si>
    <t>Total 51.02</t>
  </si>
  <si>
    <t>Total ALT_51</t>
  </si>
  <si>
    <t>ALT_52</t>
  </si>
  <si>
    <t>ELIMINACIÓN RECIRCULACIÓN ACS</t>
  </si>
  <si>
    <t>52.01</t>
  </si>
  <si>
    <t>Total 52.01</t>
  </si>
  <si>
    <t>52.02</t>
  </si>
  <si>
    <t>Total 52.02</t>
  </si>
  <si>
    <t>Total ALT_52</t>
  </si>
  <si>
    <t>ALT_53</t>
  </si>
  <si>
    <t>OPTIMIZACIÓN EQUIPOS CLIMA</t>
  </si>
  <si>
    <t>53.01</t>
  </si>
  <si>
    <t>2006.01.01</t>
  </si>
  <si>
    <t>CONJUNTO AXIAL 1x1 CONDUCTOS MTJ-125(42)N8Q-1</t>
  </si>
  <si>
    <t>Suministro e instalación de conjunto axial 1x1 modelo MTJ-125(42)N8Q-1 o equivalente, de 13,48 kW de potencia caloriífica nominal y 12,02 kW de potencia frigorifica nominal, con refrigerante R32. Para viviendas de 3 dormitorios.
SEER= 6.10-A++
SCOP=4.00-A+
Conjunto formado por:
1 ud Unidad exterior modelo MO-42N8-Q
Dimensiones 949x810x410 mm
Peso 71,0 kg
Nivel de presión acústica 63.0 dBA
Alimentación 200-240 V I/50+N+T
Conexiones tubería frigorifica liq 3/8" y gas 5/8"
Caudal de aire del ventilador 4200 m³/h.
Medida la cantidad ejecutada.
1 ud Unidad interior modelo MTJ-42NX
Dimensiones 1200x245x750 mm
Peso 40,4 kg
Nivel de presión acústica 37,5 dBA
Alimentación 200-240 V I/50+N+T
Caudal de aire del ventilador 2000 m³/h.
Medida la cantidad ejecutada.
Incluso control por cable.
Incluso p.p de conexiones, cableado eléctrico y de control, materiales, medios auxiliares y trabajos necesarios para dejar la unidad completa, totalmente instalada, probada y en perfecto estado de funcionamiento.</t>
  </si>
  <si>
    <t>2006.01.01ALT</t>
  </si>
  <si>
    <t>CONJUNTO AXIAL 1x1 CONDUCTOS MTJ-105</t>
  </si>
  <si>
    <t>Total 53.01</t>
  </si>
  <si>
    <t>53.02</t>
  </si>
  <si>
    <t>206.01.01</t>
  </si>
  <si>
    <t>206.01.02</t>
  </si>
  <si>
    <t>CONJUNTO AXIAL 1x1 CONDUCTOS MTJ-140(48)N8Q-1</t>
  </si>
  <si>
    <t>Suministro e instalación de conjunto axial 1x1 modelo MTJ-140(48)N8Q-1 o equivalente, de 16,12 kW de potencia caloriífica nominal y 14,07 kW de potencia frigorifica nominal, con refrigerante R32. Para viviendas de 4 dormitorios.
SEER= 6.10-A++
SCOP=4.00-A+
Conjunto formado por:
1 ud Unidad exterior modelo MO-48N8-Q-1
Dimensiones 980x975x375 mm
Peso 90,0 kg
Nivel de presión acústica 64,5 dBA
Alimentación 200-240 V I/50+N+T
Conexiones tubería frigorifica liq 3/8" y gas 5/8"
Caudal de aire del ventilador 5600 m³/h.
Medida la cantidad ejecutada.
1 ud Unidad interior modelo MTJ-48NX
Dimensiones 1200x245x750 mm
Peso 40,4 kg
Nivel de presión acústica 44.0 dBA
Alimentación 200-240 V I/50+N+T
Caudal de aire del ventilador 2000 m³/h.
Medida la cantidad ejecutada.
Incluso control por cable.
Incluso p.p de conexiones, cableado eléctrico y de control, materiales, medios auxiliares y trabajos necesarios para dejar la unidad completa, totalmente instalada, probada y en perfecto estado de funcionamiento.</t>
  </si>
  <si>
    <t>206.01.01 ALT</t>
  </si>
  <si>
    <t>206.01.02 ALT</t>
  </si>
  <si>
    <t>Total 53.02</t>
  </si>
  <si>
    <t>Total ALT_53</t>
  </si>
  <si>
    <t>Total ALT</t>
  </si>
  <si>
    <t>Total FASE 1</t>
  </si>
  <si>
    <t>URBANIZACIÓN</t>
  </si>
  <si>
    <t>32.01.001</t>
  </si>
  <si>
    <t>EDIFICIOS de servicios</t>
  </si>
  <si>
    <t>32.01.001.01</t>
  </si>
  <si>
    <t>B.01X</t>
  </si>
  <si>
    <t>EXCAVACION EN VACIADO</t>
  </si>
  <si>
    <t>032.02.05</t>
  </si>
  <si>
    <t>032.02.01</t>
  </si>
  <si>
    <t>RELLENO  BOLOS 80/40</t>
  </si>
  <si>
    <t>032.02.04</t>
  </si>
  <si>
    <t>SUBBASE CAPAS SUELO SELECCIONADO PG-3</t>
  </si>
  <si>
    <t>032.02.06</t>
  </si>
  <si>
    <t>LÁMINA POLIETILENO</t>
  </si>
  <si>
    <t>032.03.05</t>
  </si>
  <si>
    <t>HORMIGON LIMPIEZA HL-150</t>
  </si>
  <si>
    <t>032.03.11</t>
  </si>
  <si>
    <t>LOSA CIMENTACIÓN EDIFICIO AUXILIAR e= 35 cm</t>
  </si>
  <si>
    <t>Ejecución de losa de cimentación de 35 cm de espesor, de hormigón HA-25/B/25/XC2 , consistencia blanda, tamaño máximo del árido 25 mm; elaborado en central, para cualquier medio de vertido y vibrado, encofrado según necesidades y  especificaciones de proyecto armada con acero en barras corrugadas B500S en cuantia  según planos y documentación de proyecto.
Incluye:
- Estudio por parte de la constructora de las interferencias con las instalaciones enterradas y la previsión y el replanteo previo al hormigonado de los pasatubos y cajeados necesarios para el paso de instalaciones, y replanteo y tendido de la red de tierra.
- Replanteo general, fijación de los puntos y  niveles de referencia, y  trazado de los elementos estructurales que arranquen sobre la losa de cimentación.
- Comprobación de planeidad y limpieza del soporte (hormigón de limpieza)
- Replanteo y formación de las juntas de construcción de acuerdo con los criterios y  prescripciones indicadas por parte de la D.F.
- Replanteo y formación de las juntas de retracción de acuerdo con las indicaciones de la D.F.
- Encofrado perdido y recuperable y desencofrado de los puntos singulares en los que sea necesario según especificaciones de proyecto, incluso limpieza, humedecido, aplicación del desencofrante, desencofrado y p.p. de elementos complementarios para su estabilidad y adecuada ejecución
- Suministro y colocación de armadura  B-500 S, con sello CIETSID, incluso corte, labrado, colocación y p.p. de atado con alambre recocido, separadores, despuntes, armadura longitudinal y transversal superior e inferior, vigas, refuerzos, esperas de pilares y muros, replanteo, encamillado  y sujección de las mismas, juntas de trabajo, formación de banqueos, solapes, ejecutado según planos.  Incluso p.p. de recrecido y armado de la losa en su parte superior e inferior, recubriendo tuberías de saneamiento con trazado por debajo de la cara inferior de la losa de cimentación, según planos de detalles. 
- Suministro, vertido, vibrado, acabado superficial con regla vibrante y curado del hormigón para losas de cimentación HA-25/B/25/XC2  de consistencia blanda y tamaño máximo del árido 25 mm, elaborado en central, incluso aditivos de curado y anticongelante cuando sea necesario.
- Ejecución por bataches cuando sea necesario a requerimiento de la D.F.
Incluso p.p. de limpieza de fondos, vibrado y curado, desescombro, nivelación y recalce de terrenos suspendidos o cimientos medianeros, medios auxiliares, pasatubos. Incluso posibles achiques de agua y avenamientos.
Ejecutado según Código Estructural, CTE y proyecto.
Medida el volumen teórico segun documentación y planos de proyecto.</t>
  </si>
  <si>
    <t>032.01.YT</t>
  </si>
  <si>
    <t>HORMIGÓN EN ZUNCHO DE BORDE R3</t>
  </si>
  <si>
    <t>Total 32.01.001.01</t>
  </si>
  <si>
    <t>32.01.001.14</t>
  </si>
  <si>
    <t>32.01.VS.01</t>
  </si>
  <si>
    <t>ESTRUCTURA LOSA MACIZA Y PILARES</t>
  </si>
  <si>
    <t>Estructura de hormigón armado, realizada con hormigón HA-30/F/15/XS1 fabricado en central, y vertido con bomba,cubilote u otro tipo de vertido,  y acero UNE-EN 10080 B 500 S, con una cuantía según planos y documentación de proyecto, compuesta de los siguientes elementos: 
LOSA MACIZA DE HORMIGÓN: horizontal, canto 25 cm, dimensiones y cuantía  de acero según planos de proyecto,incluso ejecución zunchos perimetrales de planta, incluido montaje y desmontaje de sistema de encofrado continuo, con acabado tipo industrial para revestir, formado por: superficie encofrante de tableros de madera tratada, reforzados con varillas y perfiles; estructura soporte horizontal de sopandas metálicas y accesorios de montaje y estructura soporte vertical de puntales metálicos; 
PILARES DE HORMIGÓN: con altura libre de hasta 4 m y 25x25 cm de sección, con montaje y desmontaje del sistema de encofrado de chapas metálicas reutilizables. Incluso refuerzo de huecos y zunchos perimetrales de planta y huecos, y agente filmógeno, para el curado de hormigones y morteros. El precio incluye la elaboración de la ferralla (corte, doblado y conformado de elementos) en taller industrial y el montaje en el lugar definitivo de su colocación en obra.
Incluso p.p. de limpieza de fondos, vibrado y curado, desescombro, nivelación, medios auxiliares, pasatubos.
Ejecutado según Código Estructural, CTE y proyecto.
Medida la superficie ejecutada segun documentación y planos de proyecto.</t>
  </si>
  <si>
    <t>Total 32.01.001.14</t>
  </si>
  <si>
    <t>32.01.001.02</t>
  </si>
  <si>
    <t>FACHADA</t>
  </si>
  <si>
    <t>6.16.1.A</t>
  </si>
  <si>
    <t>CITARA 1/2 PIE DE LADRILLO PERFORADO TOSCO</t>
  </si>
  <si>
    <t>FÁBRICA DE 1/2 PIE DE LADRILLO PERFORADO TOSCO de dimensiones 22x11.5x10 cm., recibido con mortero de cemento PA-350 y arena de río 1:6, mortero M-5, para revestir, incluso replanteo, nivelación y aplomado, parte proporcional de enjarjes, mermas, roturas, humedecido de las piezas, formación de dinteles necesarios según indicaciones de la sección constructiva eliminación de rebabas, retacado contra el forjado limpieza, ejecutado según CTE DEB SE-F y planos de detalle, incluyendo además todos los medios auxiliares necesarios para la perfecta ejecución de estos trabajos. Categoría C de ejecución, según CTE DB SE-F 8.2.
Ejecución de encuentros con pilares con lámina de Fonpex de 3 mm de espesor, colocación de grapas de redondo galvanizado d=6 mm para sujección a pilares, atados de fábricas mediante flejes metálicos galvanizados para asegurar la estabilidad de las mismas (5 uds en altura entre forjados) incluso llaves galvanizadas en anclaje de hojas de fábrica en saltos de forjados, plaquetas de 4cm en canto de forjado pegadas con adhesivo C2TES1 con colocación de malla de fibra de vidrio para posterior acabado de fachada.
Formación de mochetas, recibido de premarcos, cuelgues, paso de instalaciones, nivelación, aplomado, replanteo y humedecido de piezas, p.p. de jambas, cobijado de cámaras, dinteles, según norma UNE EN ISO 1461 y detalles constructivos.
Aislamiento de canto de forjado con espuma rígida de poliestireno expandido (EPS) negro de baja conductividad térmica, con materia prima específica para aumentar su poder de aislamiento térmico de igual densidad que un EPS normal, para revestir con rasilla cerámica asegurando la continuidad de la fábrica de ladrillo. 
Unidad completamente terminada, y comprobada , ejecutada según normativa vigente y detalles técnicos, deduciendo huecos.</t>
  </si>
  <si>
    <t>32.06.001A</t>
  </si>
  <si>
    <t>CITARA CV L/PERF. TALADRO PEQUEÑO MORT. BAST.</t>
  </si>
  <si>
    <t>Citara de ladrillo perforado de 24x11,5x5 cm taladro pequeño, a cara vista color blanco, recibido con mortero bastardo M10 (1:0,5:4) de cemento y cal, incluso emparchados y retacados de frentes de forjados y pilares  necesarios, avitolado de juntas; replanteo, nivelación y aplomado, parte proporcional de enjarjes, mermas, roturas, humedecido de las piezas, formación de dinteles necesarios según indicaciones de la sección constructiva, eliminación de rebabas, limpieza, ejecutado según CTE DEB SE-F y planos de detalle, incluyendo además todos los medios auxiliares necesarios para la perfecta ejecución de estos trabajos. Categoría C de ejecución, según CTE DB SE-F 8.2.
Ejecución de encuentros con pilares con lámina de Fonpex de 3 mm de espesor, colocación de grapas de redondo galvanizado d=6 mm para sujección a pilares, atados de fábricas mediante flejes metálicos galvanizados para asegurar la estabilidad de las mismas (5 uds en altura entre forjados) incluso llaves galvanizadas en anclaje de hojas de fábrica en saltos de forjados, plaquetas de 4cm en canto de forjado pegadas con adhesivo C2TES1 con colocación de malla de fibra de vidrio para posterior acabado de fachada.
Formación de mochetas, recibido de premarcos, cuelgues, paso de instalaciones, nivelación, aplomado, replanteo y humedecido de piezas, p.p. de jambas, cobijado de cámaras, dinteles, según norma UNE EN ISO 1461 y detalles constructivos
Aislamiento de canto de forjado con espuma rígida de poliestireno expandido (EPS) negro de baja conductividad térmica, con materia prima específica para aumentar su poder de aislamiento térmico de igual densidad que un EPS normal para revestir con rasilla cerámica, asegurando la continuidad de la fábrica de ladrillo: plancha con superficie mecánizada en forma de cola de milano de 30 mm de espesor. Puente de adherencia en la superficie de la malla, mediante . Mortero para revocos, enlucidos y decoración de fachadas Gecol Revoco Porespán, mortero hidráulico de cemento, cal, áridos, fibras de polipropileno, resinas poliméricas y aditivos para unir con el revestimiento de la fachada.
Unidad completamente instalada según instrucciones del fabricante,construida según CTE, terminada, comprobada y funcionando, ejecutada según normativa vigente y detalles técnicos.
Criterio de medición: Deduciendo huecos.</t>
  </si>
  <si>
    <t>32.6.003</t>
  </si>
  <si>
    <t>32.01.001.2</t>
  </si>
  <si>
    <t>Dintel de hormigón prefabricado marca ULMA DC-B con  goterón y anclajes mediante pletinas, dimensiones según ancho de fábrica de fachada, en piezas de 260cm. de longitud como máximo,  creando una pendiente suficiente para evacuar el agua (cumpliendo pendiente mínima establecida CTE) y rejuntado de las uniones con los laterales con material flexible para prefabricados de hormigón. Incluso p/p de replanteo, juntas de dilatación, piezas especiales y cortes,. Recibida con mortero elástico tipo C2S2  y rejuntado de juntas con masilla flexible y con resistencia a rayos UV para exteriores expuestos SIKAFLEX. Medida en su longitud, i/ p.p. cortes, piezas de remate y escuadra, incluso medios auxiliares.
Unidad completamente instalada según instrucciones del fabricante, terminada, comprobada, ejecutada según normativa vigente y detalles técnicos.
MEDIDA LA LONGITUD EJECUTADA. TOTALMENTE TERMINADA Y REMATADA.</t>
  </si>
  <si>
    <t>Total 32.01.001.02</t>
  </si>
  <si>
    <t>32.01.001.06</t>
  </si>
  <si>
    <t>32.06.002</t>
  </si>
  <si>
    <t>FAB. LADRILLO TABIQUE HUECO DOBLE 5 cm</t>
  </si>
  <si>
    <t>Total 32.01.001.06</t>
  </si>
  <si>
    <t>32.01.001.03</t>
  </si>
  <si>
    <t>13.01.24</t>
  </si>
  <si>
    <t>CUBIERTA PLANA INVERTIDA NO TRANSITABLE ACABADO GRAVA formada por los siguientes elementos: 
(1) formación de pendientes con hormigón celular cemento espumado, a base de cemento CEM II/A-P 32.5 R,  resistencia a compresión mayor 0.2 MPa y densidad 350 kg/m3.(incluir banda de porexpan en encuentros con petos)
(2) capa de protección espesor según planos. de mortero de cemento, nivelada acabado fratasado
(3) 1ª lamina del tipo GLASDAN 40Pcon armadura de fibra de vidrio (totalmente adherida)
(4) 2ª lámina del tipo ESTERDAN 40P ELASTÓMERO con armadura de fieltro de poliéster no tejido (totalmente adherida)
en cambios de plano sobre escocia de mortero de cemento y de remates perimetrales mediante  banda de protección superior de refuerzo de lámina autoprotegida Esterdan 40 GP elast.  hasta solapar con precercos de aluminio en salidas a terrazas (incluso elementos emergentes) con acabado en grano mineral, con entregas minimas  de 20 cm por encima del nivel de la capa de mortero (espesor según sección constructiva) de la lámina, banda de refuerzo en junta de dilatación de ancho 50 cm, así como sellado elástico de junta con Juntodan E, material de junta, etc, incluyendo perfil metálico DANOSA, según planos y sellado elástico ELASTYDAN PU0 de DANOSA.
(5) lámina separadora tipo DANOFELT 200
(6) aislamiento térmico a base de planchas de poliestireno extrusionado XPS URSA N III L de 8 cm.
(7) lámina separadora filtrante y antipunzonante tipo DANOFELT 200
(8) - Capa de protección pesada con gravilla suelta escogida de canto rodado, lavado sin impurezas de tamaño maximo 16/32 y de 10 cm de espesor. 
- P.p. de losa aislante y drenante Filtron R-8 de 60x60 cm y 8 cm. de espesor color a elegir por la D.F, como acabado y protección de cubiertas planas en caminos de acceso a instalaciones, y apoyo de máquinas de aire acondicionado, formada por una base aislante de poliestireno extruido según UNE-EN 13164, de superficie lisa y mecanizado lateral a media madera, de 40 mm de espesor, resistencia térmica 1,2 (m²k)/w, conductividad térmica 0,034 w/(mk), Euroclase E de reacción al fuego.
Incluso parte proporcional de cazoletas de sumidero de caucho EPDM, refuerzos impermeabilización, impermeabilización. de escaleras, formación de media caña y formación de babero asfáltico con enfoscado y lámina con autoprotección mineral, según planos, ejecutada según CTE-HS, planos de detalle e indicaciones de la D.F., incluyendo además todos los medios auxiliares necesarios para la perfecta ejecución y terminación de estos trabajos.
Incluso encuentros con paramentos horizontales con refuerzo de lámina p.p. de remates, cortes, solapes, juntas de dilatación necesarias, tela asfáltica de babero de 1,00x1,00 m. en solapes de sumidero, material accesorio, piezas especiales, limpieza, desescombro y medios auxiliares. Incluso prueba de estanqueidad certificada. 
Se dará una garantía del fabricante por escrito de 10 años en los materiales utilizados para la formación de la cubierta y una garantía de 3 años dada por el instalador.
Ejecutado según proyecto, CTE DB-HS e indicaciones del fabricante.  Medida la superficie ejecutada, en proyección horizontal deduciendo huecos mayores  2.00 m2
TOTALMENTE TERMINADA Y REMATADA, INCLUSO PRUEBAS DE ESTANQUEIDAD.
NOTA: TERRAZAS TRANSITABLES SOBRE ZONAS NO VIVIDERAS.
NOTA: La marca y modelo quedan definidos en la Memoria de Calidades.</t>
  </si>
  <si>
    <t>Total 32.01.001.03</t>
  </si>
  <si>
    <t>32.01.001.04</t>
  </si>
  <si>
    <t>REVESTIMIENTOS</t>
  </si>
  <si>
    <t>09.01.01.02</t>
  </si>
  <si>
    <t>FALSO TECHO DESMONTABLE</t>
  </si>
  <si>
    <t>Falso techo registrable situado a menos de 4 m de altura, formado por placa de escayola modelo a elgir por la DF, suspendido del forjado mediante perfilería metálica , comprendiendo perfiles primarios, secundarios y angulares de remate, fijados altecho mediante varillas de acero galvanizado . Incluso pp. de acesorios de fijación , completamente instalado. Incluso  SUMINISTRO Y COLOCACION DE REGISTROS OCULTOS DE FACIL APERTURA DE DIMENSIONES SEGUN PLANOS, mediante trampilla reforzada con marco de aluminio y esquinas reforzadas de acero galvanizado con tratamiento anticorrosivo, con pasadores de seguridad para el descuelgue de la tapa, piezas de cuelgue y nivelación, replanteo auxiliar, accesorios de fijación, nivelación y repaso de juntas con cinta y pasta, montaje y desmontaje de andamios, terminado , i/pp de realización de piezas especiales para embutir luminarías, focos u otras instalaciones, i/p.p. de medios auxiliares y costes indirectos.
TOTALMENTE TERMINADA Y REMATADA
Criterio de medición. Medida la superficie ejecutada</t>
  </si>
  <si>
    <t>32..01.001.20</t>
  </si>
  <si>
    <t>GUARNECIDO Y ENLUCIDO DE YESO HORIZONTAL</t>
  </si>
  <si>
    <t>32.01.001.21</t>
  </si>
  <si>
    <t>19.01.01.01</t>
  </si>
  <si>
    <t>PINTURA PLÁSTICO COLOR</t>
  </si>
  <si>
    <t>Pintura AL PLASTICO LISO COLOR BLANCO, colocada en paramentos verticales, horizontales o inclinados; lavable, dos manos, incluso lijado, mano de imprimacion con plástico diluido, emplastecido, lijado y acabado, incluyendo todos los medios auxiliares necesarios para la realización de estos trabajos. Aplicada mediante rodillo, a base de: una mano de fondo a cepillo diluida al 20%, plastecido, nueva mano de fondo y dos manos de acabado a rodillo o pistola, dejando la superficie lisa, antImoho, al agua, exenta de olor y de disolventes formulada en criterios ecológicos.
Incluso parte proporcional de limpieza de paramentos, corrección de defectos mediante masilla plástica, emplastecido, lijado, protección de rodapiés, molduras, ventanas y limpieza; incluyendose ademas todos los medios auxiliares necesarios para la perfecta ejecucion de estos trabajos.
Medido a deduciendo huecos &gt;3 m2</t>
  </si>
  <si>
    <t>PN.32.01.01.04.10</t>
  </si>
  <si>
    <t>FALSO TECHO AQUAPANEL</t>
  </si>
  <si>
    <t>Total 32.01.001.04</t>
  </si>
  <si>
    <t>32.01.001.05</t>
  </si>
  <si>
    <t>CARPINTERÍA Y CERRAJERÍA</t>
  </si>
  <si>
    <t>32WPY1</t>
  </si>
  <si>
    <t>32WPY1.01</t>
  </si>
  <si>
    <t>32WPY1.02</t>
  </si>
  <si>
    <t>Total 32WPY1</t>
  </si>
  <si>
    <t>32WPY2</t>
  </si>
  <si>
    <t>MAMPARAS</t>
  </si>
  <si>
    <t>32WPY2.01</t>
  </si>
  <si>
    <t>CABINA SANITARIA FENÓLICO 1.85X 1.60 M</t>
  </si>
  <si>
    <t>Cabina sanitaria, de 1850x1600 mm y 2000 mm de altura, de tablero fenólico HPL, de 13 mm de espesor, color a elegir, Euroclase B-s2, d0 de reacción al fuego, según UNE-EN 13501-1; compuesta de: DOS PUERTAS ABAT.de 600x1800 mm; estructura soporte de acero inoxidable, formada por perfil guía horizontal de sección circular de 25 mm de diámetro, rosetas, pinzas de sujeción de los tableros y perfiles en U de 20x15 mm para fijación a la pared y herrajes de acero inoxidable AISI 316L, formados por bisagras con muelle, tirador con condena e indicador exterior de libre y ocupado, y pies regulables en altura hasta 150 mm.
Medida la unidad terminada y funcionando.</t>
  </si>
  <si>
    <t>32WPY2.02</t>
  </si>
  <si>
    <t>CABINA SANITARIA FENÓLICO 4.00 X 1.60 M</t>
  </si>
  <si>
    <t>Cabina sanitaria, de 4000x1600 mm y 2000 mm de altura, de tablero fenólico HPL, de 13 mm de espesor, color a elegir, Euroclase B-s2, d0 de reacción al fuego, según UNE-EN 13501-1; compuesta de: DOS PUERTAS CORREDERAS.de 1200x1800 mm; estructura soporte de acero inoxidable, formada por perfil guía horizontal de sección circular de 25 mm de diámetro, rosetas, pinzas de sujeción de los tableros y perfiles en U de 20x15 mm para fijación a la pared y herrajes de acero inoxidable AISI 316L, formados por bisagras con muelle, tirador con condena e indicador exterior de libre y ocupado, y pies regulables en altura hasta 150 mm.
Medida la unidad terminada y funcionando.</t>
  </si>
  <si>
    <t>Total 32WPY2</t>
  </si>
  <si>
    <t>Total 32.01.001.05</t>
  </si>
  <si>
    <t>32.01.001.08</t>
  </si>
  <si>
    <t>32.01.001 AB</t>
  </si>
  <si>
    <t>INODORO BAÑO ACCESIBLE</t>
  </si>
  <si>
    <t>32.01.001 CB</t>
  </si>
  <si>
    <t>LAVABO BAÑO ACCESIBLE</t>
  </si>
  <si>
    <t>32.01.001 BC</t>
  </si>
  <si>
    <t>INODORO BAÑO</t>
  </si>
  <si>
    <t>Suministro y colocación de inodoro de porcelana vitrificada en color blanco, según tipologías de planos para BAÑO ; con asiento soft close, con salida vertical/horizontal según proyecto, control de descarga, mecanismo de doble pulsador 3/6 litros, incluso llave de escuadra 1/2" cromada, latiguillo flexible, empalme excéntrico estanco de PVC de 110 mm. Colocado con juego de mecanismos, tornillos de fijación, manguito de conexión a la red, asiento y tapa a juego de resina termoendurecida con bisagras de acero inoxidable, incluso colocación. Incluso aislamiento acústico de inodoro consistente en el anclaje del inodoro al suelo mediante tacos flexibles de caucho del tipo PHONEX de la firma MUPRO o equivalente, 
Incluso accesorios, sellado perimetral contra paramentos con masilla neutra fungicida color blanco y medios auxiliares. Todos los materiales con sello de calidad reconocido por laboratorio acreditado. Unidad completamente instalada según instrucciones del fabricante, terminada, comprobada y funcionando, ejecutada según normativa vigente y detalles técnicos.
NOTA: El recibido y trabajos de instalación del inodoro, está incluido en la partida de ayudas de albañilería.
NOTA: Se incluye la colocación entre la base cerámica y el suelo de una lámina anti-impacto de 3mm. y desolidarización del apoyo de la cisterna contra el paramento a través de botones o topes de caucho elástico, autoadhesivos.
NOTA: la marca y modelo quedan definidos en la Memoria de Calidades.</t>
  </si>
  <si>
    <t>32.01.001 AJ</t>
  </si>
  <si>
    <t>LAVABO BAÑO</t>
  </si>
  <si>
    <t>32.01.001.AG</t>
  </si>
  <si>
    <t>PLACA DE DUCHA ACCESIBLE</t>
  </si>
  <si>
    <t>Plato de ducha acrílico, cuadrado, color blanco, de dimensiones según documentacion gráfica con fondo antideslizante, lámina impermeabilizante premontada, sifón individual y rejilla de desagüe de acero inoxidable, empotrado en el pavimento y enrasado por su cara superior. Incluso silicona para sellado de juntas. El precio no incluye la grifería.</t>
  </si>
  <si>
    <t>32.01.001 AF</t>
  </si>
  <si>
    <t>PLACA DUCHA</t>
  </si>
  <si>
    <t>32.01.01.BA</t>
  </si>
  <si>
    <t>BARRA ABATIBLE MINUSVÁLIDOS</t>
  </si>
  <si>
    <t>32.01.01.08.08</t>
  </si>
  <si>
    <t>GRIFERIA DE LAVABO</t>
  </si>
  <si>
    <t>32.01.01.08.09</t>
  </si>
  <si>
    <t>GRIFERIA DE LAVABO ACCESIBLE</t>
  </si>
  <si>
    <t>32.01.01.08.10</t>
  </si>
  <si>
    <t>GRIFERIA DE DUCHA</t>
  </si>
  <si>
    <t>Total 32.01.001.08</t>
  </si>
  <si>
    <t>Total 32.01.001</t>
  </si>
  <si>
    <t>32.01.007.C</t>
  </si>
  <si>
    <t>32.05.AVF</t>
  </si>
  <si>
    <t>CERRAMIENTO PERIMETRAL C1</t>
  </si>
  <si>
    <t>Suministro y colocación de CERRAMIENTO PERIMETRAL TIPO C1 de 1.50 m de altura, formado por:
1.Bastidores de perfiles metálicos de sección 40x40. 
2. Mallazo de alambre duro plastificado 300x50x5.
3. Pilares de tubo de sección rectangular 50x40 ensablados a los bastidores por casquillos de tubo 35x30.
4. Postes con tapón de plástico color negro para protección de aguas.
Acabado lacado para perfiles y plastificado mallazo.
 Todas las soldaduras en obra se repasarán con galvanizado en frío.
 Incluso ayudas de albañilería. Elaborada en taller, con ajuste y fijación en obra. Ejecutada según planos.
Criterio de medición: Medida la longitud ejectuda, terminada completamente instalada y rematada</t>
  </si>
  <si>
    <t>32.05.AVG</t>
  </si>
  <si>
    <t>B2 BARANDILLA  ACCESIBLE</t>
  </si>
  <si>
    <t>Suministro y colocación de BARANDILLA ACCESIBLE B2 de altura 90 cm., en acero galvanizado, formada por los siguientes elementos: 
- DOS PASAMANOS CONTÍNUOS FORMADOS POR PLETINA DE ACERO GALVANZADO REALIZADA EN TALLER, EN COLOR A ELEGIR POR LA DIRECCIÓN FACULTATIVA DE SECCIÓN 50.15 mm. 
- EMBARROTADO DE PLETINAS 50.15 EN  ACERO GALVANIZADO EN CALIENTE REALIZADA EN TALLER EN COLOR A ELEGIR POR LA DIRECCIÓN FACULTATIVA 50.15 mm SEPARADAS &lt;10 CM.
- PLETINAS INFERIOR  DE ACERO GALVANIZADO EN CALIENTE LACADA EN TALLER EN COLOR A ELEGIR POR LA D.F.
Incluidas pletinas de rigidización, según planos, incluso parte proporcional de placas de anclaje, fijaciones mecánicas a losa o tipo HILTI, cortes, taladros, soldaduras, pletinas de anclaje y cualquier otro elemento necesario para su colocación. Elaborada en taller, replanteo, ajustes, fijaciones, ayudas y recibido a obra, ejecutada según planos de detalle e indicaciones de la D.F., incluyendo todos los medios auxiliares necesarios para su perfecta colocación.
TOTALMENTE COLOCADA Y REMATADA.
NOTA: TODOS LOS ELEMENTOS SERÁN  GALVANIZADOS CON ACABADO COLOR A ELEGIR
Criterio de medición: Medida la longitud en proyección horizontal , terminada completamente instalada y rematada</t>
  </si>
  <si>
    <t>32.05.AVH</t>
  </si>
  <si>
    <t>B1 BARANDILLA ZONAS COMUNES</t>
  </si>
  <si>
    <t>Suministro y colocación de BARANDILLA EN ZONAS COMUNES B1 de altura 90 cm., en acero lacado en interiores o acero galvanizado en exteriores, formada por los siguientes elementos: 
- PASAMANOS CONTÍNUO FORMADO POR PLETINA DE ACERO LACADO O GALVANZADO REALIZADA EN TALLER, EN COLOR A ELEGIR POR LA DIRECCIÓN FACULTATIVA DE SECCIÓN 50.15 mm. 
- EMBARROTADO DE REDONDOS DE 10 MM EN  ACERO LACADO O GALVANIZADO EN CALIENTE REALIZADA EN TALLER EN COLOR A ELEGIR POR LA DIRECCIÓN FACULTATIVA SEPARADAS &lt;10 CM.
- PLETINA INFERIOR 50.15 DE ACERO GALVANIZADO EN CALIENTE LACADA EN TALLER EN COLOR A ELEGIR POR LA D.F.
Incluidas pletinas de rigidización, según planos, incluso parte proporcional de placas de anclaje, fijaciones mecánicas a losa o tipo HILTI, cortes, taladros, soldaduras, pletinas de anclaje y cualquier otro elemento necesario para su colocación. Elaborada en taller, replanteo, ajustes, fijaciones, ayudas y recibido a obra, ejecutada según planos de detalle e indicaciones de la D.F., incluyendo todos los medios auxiliares necesarios para su perfecta colocación.
TOTALMENTE COLOCADA Y REMATADA.
NOTA: TODOS LOS ELEMENTOS SERÁN LACADO O GALVANIZADOS CON ACABADO COLOR A ELEGIR
NOTA: CERTIFICADO DE CUMPLIMIENTO DE RESISTENCIA MÍNIMA A UNA FUERZA DE 0.8 KN/m, SEGÚN CTE y art. 6.9.11-6 DE LAS NN.UU.
Criterio de medición: Medida la longitud en proyección horizontal , terminada completamente instalada y rematada</t>
  </si>
  <si>
    <t>32.05.AVI</t>
  </si>
  <si>
    <t>B3 PASAMANOS ZONAS COMUNES</t>
  </si>
  <si>
    <t>17.01.01.03d</t>
  </si>
  <si>
    <t>B8 BARANDILLA FRENTE LOCALES</t>
  </si>
  <si>
    <t>Total 32.01.007.C</t>
  </si>
  <si>
    <t>32.01.008.D</t>
  </si>
  <si>
    <t>PAVIMENTOS</t>
  </si>
  <si>
    <t>32.01.007PV.1</t>
  </si>
  <si>
    <t>PAVIMENTO HORMIGÓN DESACTIVADO</t>
  </si>
  <si>
    <t>Pavimento HORMIGÓN DESACTIVADO de 15 cm de espesor con juntas, para uso peatonal, con fibras de polipropileno incluidas, acabado a elegir por la DF.
Formado por las siguientes capas:
- Terreno natural compactado
- Subbase granular drenante de 10 cm. de espesor.
- Lámina de polietileno baja densidad
- Capa de arena
- 10 cm de HM-150/B/20
- 5 cm de hormigón coloreado en masa a  definir por la DF. HORMIGÓN DESACTIVADO.El acabado cumplirá con el Código Técnico en cuanto a resbaladicidad (Suelo clase 3, R.D. 135)
Incluida la preparación de la superficie de apoyo del hormigón. Replanteo de las juntas de construcción, de dilatación y de retracción. Colocación de encofrados. Formación de pendientes y tendido de niveles mediante toques, maestras o reglas. Riego de la superficie base. Conexionado, anclaje y emboquillado de las redes de instalaciones proyectadas. Vertido y compactación del hormigón. Nivelado y fratasado manual del hormigón. Aplicación de desactivador del hormigón superficial. Curado del hormigón. Retirada de encofrados. Limpieza de la superficie de hormigón, mediante máquina hidrolimpiadora de agua a presión. Aplicación de la resina de acabado.
Se protegerá frente al tránsito hasta que transcurra el tiempo previsto. 
Medido la superficie ejecutada en proyección horizontal segun documentación de proyecto.</t>
  </si>
  <si>
    <t>32.01.008TN</t>
  </si>
  <si>
    <t>32.01.02.70</t>
  </si>
  <si>
    <t>PELDAÑO DE HORMIGÓN PREFABRICADO</t>
  </si>
  <si>
    <t>Peldaño macizo de hormigón prefabricado de 30x19 cm. y longitud libre.</t>
  </si>
  <si>
    <t>32.01.02.80</t>
  </si>
  <si>
    <t>FORMACIÓN DE VADO 7,00X3,00 M</t>
  </si>
  <si>
    <t>Demolición de acerados, soleras y calzadas existentes, incluso p.p demolicion de acabados, bordillos, pendientes, etc... con medios mecánicos, incluso transporte interior, carga, descarga, transporte y vertido en vertedero autorizado del material sobrante incluyendo el canon de vertido, y realización de vado para entrada de garaje, asfaltado, acabado de acerados existentes, bordillos, etc... Medida la unidad ejecutada.</t>
  </si>
  <si>
    <t>32.01.02.85</t>
  </si>
  <si>
    <t>FORMACIÓN DE VADO 3,60X3,00 M</t>
  </si>
  <si>
    <t>32.01.02.90</t>
  </si>
  <si>
    <t>REPOSICION DE PAVIMENTOS URBANIZACION EXTERIOR</t>
  </si>
  <si>
    <t>Total 32.01.008.D</t>
  </si>
  <si>
    <t>32.01.009.E</t>
  </si>
  <si>
    <t>MOBILIARIO Y DECORACIÓN</t>
  </si>
  <si>
    <t>32.01.009.EP</t>
  </si>
  <si>
    <t>PAPELERA</t>
  </si>
  <si>
    <t>Suministro y colocación de papelera según plano de urbanización, incluso elementos de anclaje y cimentación, colocación y pintura.
TOTALMENTE COLOCADO Y REMATADO.
NOTA: la marca y modelo quedan definidos en la Memoria de Calidades.</t>
  </si>
  <si>
    <t>Total 32.01.009.E</t>
  </si>
  <si>
    <t>32.01.010.F</t>
  </si>
  <si>
    <t>JARDINERÍA</t>
  </si>
  <si>
    <t>32.01.010.AR</t>
  </si>
  <si>
    <t>Arbustos y trepadoras</t>
  </si>
  <si>
    <t>32.01.AR.MZ</t>
  </si>
  <si>
    <t>Macizo de plantas aromáticas</t>
  </si>
  <si>
    <t>Suministro, apertura de hoyo y plantación de macizo de plantas aromáticas a razon de 1 plantas cada 60 cm, de 80 cms DE ALTURA suministrado en contenedor DE 5L, con especies segun documentacion técnica y listado que se muestra a continuacion. Incluso p/p de preparación del terreno, aporte de tierras y primer riego.
Incluye: Laboreo y preparación del terreno con motocultor. Abonado del terreno. Plantación. Recebo de mantillo. Primer riego.
listado de especies
Lavanda 
Lantanas
Sterlizia 
Spathiphyllum
Criterio de medición de proyecto: Unidad macizo arnbusto  medida según documentación gráfica de Proyecto y criterio de DF</t>
  </si>
  <si>
    <t>32.01.AR.BU</t>
  </si>
  <si>
    <t>Bouganvillea</t>
  </si>
  <si>
    <t>Suministro, apertura de hoyo y plantación de BOUGANVILLEA. Incluso p/p de preparación del terreno, aporte de tierras y primer riego.
Incluye: Laboreo y preparación del terreno con motocultor. Abonado del terreno. Plantación. Recebo de mantillo. Primer riego.
Incluido transporte y medios auxiliares para su plantación
Criterio de medición de proyecto: Unidad medida según documentación gráfica de Proyecto.</t>
  </si>
  <si>
    <t>32.01.AR.JZ</t>
  </si>
  <si>
    <t>Jazmín de invierno blanco</t>
  </si>
  <si>
    <t>Suministro, apertura de hoyo y plantación de JAZMÍN DE INVIERNO BLANCO O PARTHENOCISSUS TRICUSPIDATA. Incluso p/p de preparación del terreno, aporte de tierras y primer riego.
Incluye: Laboreo y preparación del terreno con motocultor. Abonado del terreno. Plantación. Recebo de mantillo. Primer riego.
Incluido transporte y  medios auxiliares para su plantación
Criterio de medición de proyecto: Unidad medida según documentación gráfica de Proyecto.</t>
  </si>
  <si>
    <t>32.01.AR.PH</t>
  </si>
  <si>
    <t>Photinia x fraseri</t>
  </si>
  <si>
    <t>Suministro, apertura de hoyo y plantación de PHOTINIA X FRASERI Incluso p/p de preparación del terreno, aporte de tierras y primer riego.
Incluye: Laboreo y preparación del terreno con motocultor. Abonado del terreno. Plantación. Recebo de mantillo. Primer riego.
Incluido transporte y grua o medios auxiliares para su plantación
Criterio de medición de proyecto: ML medido según documentación gráfica de Proyecto.</t>
  </si>
  <si>
    <t>Total 32.01.010.AR</t>
  </si>
  <si>
    <t>32.01.010.PL</t>
  </si>
  <si>
    <t>Arboles y palmeras</t>
  </si>
  <si>
    <t>32.01.010 PLW</t>
  </si>
  <si>
    <t>WASHINGTONIA</t>
  </si>
  <si>
    <t>Suministro, apertura de hoyo y plantación de PALMERA WASHINGTONIA. Incluso p/p de preparación del terreno, aporte de tierras y primer riego.
Incluye: Laboreo y preparación del terreno con motocultor. Abonado del terreno. Plantación. Recebo de mantillo. Primer riego.
Incluido transporte y grua o medios auxiliares para su plantación
Criterio de medición de proyecto: Unidad medida según documentación gráfica de Proyecto.</t>
  </si>
  <si>
    <t>32.01.010ARC</t>
  </si>
  <si>
    <t>ARECA</t>
  </si>
  <si>
    <t>Suministro, apertura de hoyo y plantación de  PALMERA ARECA. Incluso p/p de preparación del terreno, aporte de tierras y primer riego.
Incluye: Laboreo y preparación del terreno con motocultor. Abonado del terreno. Plantación. Recebo de mantillo. Primer riego.
Incluido transporte y medios auxiliares para su plantación.
Criterio de medición de proyecto: Unidad medida según documentación gráfica de Proyecto.</t>
  </si>
  <si>
    <t>32.01.010BAH</t>
  </si>
  <si>
    <t>BAUHINIA VARIEGATA</t>
  </si>
  <si>
    <t>Suministro, apertura de hoyo y plantación de BAUHINIA VARIEGATA. Incluso p/p de preparación del terreno, aporte de tierras y primer riego.
Incluye: Laboreo y preparación del terreno con motocultor. Abonado del terreno. Plantación. Recebo de mantillo. Primer riego.
Incluido transporte y grua o medios auxiliares para su plantación
Criterio de medición de proyecto: Unidad medida según documentación gráfica de Proyecto.</t>
  </si>
  <si>
    <t>Total 32.01.010.PL</t>
  </si>
  <si>
    <t>32.01.010.CSP</t>
  </si>
  <si>
    <t>Cesped y plantas tapizantes</t>
  </si>
  <si>
    <t>32.01.010CPD</t>
  </si>
  <si>
    <t>Cesped tipo ZOYSIA</t>
  </si>
  <si>
    <t>Formación de césped por siembra de tipo ZOYSIA. Incluso p/p de preparación del terreno, aporte de tierras y primer riego.
Incluye: Preparación del terreno y abonado de fondo. Rastrillado y retirada de todo material de tamaño superior a 2 cm. Distribución de semillas. Tapado con mantillo. Primer riego.
Criterio de medición de proyecto: Superficie medida en proyección horizontal, según documentación gráfica de Proyecto.</t>
  </si>
  <si>
    <t>32.01.010TAP</t>
  </si>
  <si>
    <t>Tapizante tipo Sagina Subulata</t>
  </si>
  <si>
    <t>Total 32.01.010.CSP</t>
  </si>
  <si>
    <t>Total 32.01.010.F</t>
  </si>
  <si>
    <t>32..01.011 J</t>
  </si>
  <si>
    <t>JUEGOS INFANTILES</t>
  </si>
  <si>
    <t>32.01.01JG</t>
  </si>
  <si>
    <t>Conjunto de juegos infantiles</t>
  </si>
  <si>
    <t>Suministro y montaje de conjunto de juegos infantiles, compuesto por tobogán y columpio, modelo EL MUNDO.
Incluso ayudas y pequeño material necesario.
Medida la unidad montada y terminada.</t>
  </si>
  <si>
    <t>Total 32..01.011 J</t>
  </si>
  <si>
    <t>Total URBANIZACIÓN</t>
  </si>
  <si>
    <t>LOCAL COMERCIAL</t>
  </si>
  <si>
    <t xml:space="preserve"> LOCAL COMERCIAL</t>
  </si>
  <si>
    <t>BORDILLOS</t>
  </si>
  <si>
    <t>BORDILLOS URBANIZACIÓN</t>
  </si>
  <si>
    <t>CALIDAD</t>
  </si>
  <si>
    <t>CONTROL DE CALIDAD</t>
  </si>
  <si>
    <t>Total CALIDAD</t>
  </si>
  <si>
    <t>Total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</si>
</sst>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b/>
      <sz val="10"/>
      <color theme="1"/>
      <name val="Aptos Narrow"/>
      <family val="2"/>
      <scheme val="minor"/>
    </font>
    <font>
      <b/>
      <sz val="14"/>
      <color theme="1"/>
      <name val="Aptos Narrow"/>
      <family val="2"/>
      <scheme val="minor"/>
    </font>
    <font>
      <b/>
      <sz val="9"/>
      <color indexed="81"/>
      <name val="Tahoma"/>
      <family val="2"/>
    </font>
    <font>
      <b/>
      <i/>
      <sz val="10"/>
      <color theme="1"/>
      <name val="Aptos Narrow"/>
      <family val="2"/>
      <scheme val="minor"/>
    </font>
    <font>
      <b/>
      <sz val="8"/>
      <color theme="1"/>
      <name val="Aptos Narrow"/>
      <family val="2"/>
      <scheme val="minor"/>
    </font>
    <font>
      <b/>
      <sz val="8"/>
      <color rgb="FFFF40FF"/>
      <name val="Aptos Narrow"/>
      <family val="2"/>
      <scheme val="minor"/>
    </font>
    <font>
      <sz val="8"/>
      <color theme="1"/>
      <name val="Aptos Narrow"/>
      <family val="2"/>
      <scheme val="minor"/>
    </font>
    <font>
      <sz val="8"/>
      <color rgb="FFFF40FF"/>
      <name val="Aptos Narrow"/>
      <family val="2"/>
      <scheme val="minor"/>
    </font>
  </fonts>
  <fills count="10">
    <fill>
      <patternFill patternType="none"/>
    </fill>
    <fill>
      <patternFill patternType="gray125"/>
    </fill>
    <fill>
      <patternFill patternType="solid">
        <fgColor rgb="FF98C7AF"/>
        <bgColor indexed="64"/>
      </patternFill>
    </fill>
    <fill>
      <patternFill patternType="solid">
        <fgColor rgb="FFACD1BE"/>
        <bgColor indexed="64"/>
      </patternFill>
    </fill>
    <fill>
      <patternFill patternType="solid">
        <fgColor rgb="FFBFDBCD"/>
        <bgColor indexed="64"/>
      </patternFill>
    </fill>
    <fill>
      <patternFill patternType="solid">
        <fgColor rgb="FFFFEDDB"/>
        <bgColor indexed="64"/>
      </patternFill>
    </fill>
    <fill>
      <patternFill patternType="solid">
        <fgColor rgb="FFC0C0C0"/>
        <bgColor indexed="64"/>
      </patternFill>
    </fill>
    <fill>
      <patternFill patternType="solid">
        <fgColor rgb="FFD3E5DC"/>
        <bgColor indexed="64"/>
      </patternFill>
    </fill>
    <fill>
      <patternFill patternType="solid">
        <fgColor rgb="FFE6EFEB"/>
        <bgColor indexed="64"/>
      </patternFill>
    </fill>
    <fill>
      <patternFill patternType="solid">
        <fgColor rgb="FFFAFAFA"/>
        <bgColor indexed="64"/>
      </patternFill>
    </fill>
  </fills>
  <borders count="1">
    <border>
      <left/>
      <right/>
      <top/>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4" fontId="6" fillId="3" borderId="0" xfId="0" applyNumberFormat="1" applyFont="1" applyFill="1" applyAlignment="1">
      <alignment vertical="top"/>
    </xf>
    <xf numFmtId="49" fontId="5" fillId="4" borderId="0" xfId="0" applyNumberFormat="1" applyFont="1" applyFill="1" applyAlignment="1">
      <alignment vertical="top"/>
    </xf>
    <xf numFmtId="4" fontId="6" fillId="4" borderId="0" xfId="0" applyNumberFormat="1" applyFont="1" applyFill="1" applyAlignment="1">
      <alignment vertical="top"/>
    </xf>
    <xf numFmtId="49" fontId="7" fillId="5"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4" fontId="6" fillId="0" borderId="0" xfId="0" applyNumberFormat="1" applyFont="1" applyAlignment="1">
      <alignment vertical="top"/>
    </xf>
    <xf numFmtId="0" fontId="7" fillId="6" borderId="0" xfId="0" applyFont="1" applyFill="1" applyAlignment="1">
      <alignment vertical="top"/>
    </xf>
    <xf numFmtId="49" fontId="5" fillId="7" borderId="0" xfId="0" applyNumberFormat="1" applyFont="1" applyFill="1" applyAlignment="1">
      <alignment vertical="top"/>
    </xf>
    <xf numFmtId="4" fontId="6" fillId="7" borderId="0" xfId="0" applyNumberFormat="1" applyFont="1" applyFill="1" applyAlignment="1">
      <alignment vertical="top"/>
    </xf>
    <xf numFmtId="4" fontId="5" fillId="4" borderId="0" xfId="0" applyNumberFormat="1" applyFont="1" applyFill="1" applyAlignment="1">
      <alignment vertical="top"/>
    </xf>
    <xf numFmtId="49" fontId="5" fillId="8" borderId="0" xfId="0" applyNumberFormat="1" applyFont="1" applyFill="1" applyAlignment="1">
      <alignment vertical="top"/>
    </xf>
    <xf numFmtId="4" fontId="6" fillId="8" borderId="0" xfId="0" applyNumberFormat="1" applyFont="1" applyFill="1" applyAlignment="1">
      <alignment vertical="top"/>
    </xf>
    <xf numFmtId="49" fontId="5" fillId="9" borderId="0" xfId="0" applyNumberFormat="1" applyFont="1" applyFill="1" applyAlignment="1">
      <alignment vertical="top"/>
    </xf>
    <xf numFmtId="4" fontId="6" fillId="9" borderId="0" xfId="0" applyNumberFormat="1" applyFont="1" applyFill="1" applyAlignment="1">
      <alignment vertical="top"/>
    </xf>
    <xf numFmtId="4" fontId="5" fillId="7" borderId="0" xfId="0" applyNumberFormat="1" applyFont="1" applyFill="1" applyAlignment="1">
      <alignment vertical="top"/>
    </xf>
    <xf numFmtId="3" fontId="7" fillId="0" borderId="0" xfId="0" applyNumberFormat="1" applyFont="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4" borderId="0" xfId="0" applyNumberFormat="1" applyFont="1" applyFill="1" applyAlignment="1">
      <alignment vertical="top" wrapText="1"/>
    </xf>
    <xf numFmtId="49" fontId="5" fillId="0" borderId="0" xfId="0" applyNumberFormat="1" applyFont="1" applyAlignment="1">
      <alignment vertical="top" wrapText="1"/>
    </xf>
    <xf numFmtId="0" fontId="7" fillId="6" borderId="0" xfId="0" applyFont="1" applyFill="1" applyAlignment="1">
      <alignment vertical="top" wrapText="1"/>
    </xf>
    <xf numFmtId="49" fontId="5" fillId="7" borderId="0" xfId="0" applyNumberFormat="1" applyFont="1" applyFill="1" applyAlignment="1">
      <alignment vertical="top" wrapText="1"/>
    </xf>
    <xf numFmtId="49" fontId="5" fillId="8" borderId="0" xfId="0" applyNumberFormat="1" applyFont="1" applyFill="1" applyAlignment="1">
      <alignment vertical="top" wrapText="1"/>
    </xf>
    <xf numFmtId="49" fontId="5" fillId="9" borderId="0" xfId="0" applyNumberFormat="1"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CF25D-6FB0-4A18-ABDE-AE9553F474AA}">
  <dimension ref="A1:G3226"/>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baseColWidth="10" defaultRowHeight="15" x14ac:dyDescent="0.25"/>
  <cols>
    <col min="1" max="1" width="16.28515625" bestFit="1" customWidth="1"/>
    <col min="2" max="2" width="6.7109375" bestFit="1" customWidth="1"/>
    <col min="3" max="3" width="3.7109375" bestFit="1" customWidth="1"/>
    <col min="4" max="4" width="32.85546875" customWidth="1"/>
    <col min="5" max="5" width="8" bestFit="1" customWidth="1"/>
    <col min="6" max="7" width="10" bestFit="1" customWidth="1"/>
  </cols>
  <sheetData>
    <row r="1" spans="1:7" x14ac:dyDescent="0.25">
      <c r="A1" s="1">
        <v>0</v>
      </c>
      <c r="B1" s="2"/>
      <c r="C1" s="2"/>
      <c r="D1" s="2"/>
      <c r="E1" s="2"/>
      <c r="F1" s="2"/>
      <c r="G1" s="2"/>
    </row>
    <row r="2" spans="1:7" ht="18.75" x14ac:dyDescent="0.25">
      <c r="A2" s="3" t="s">
        <v>0</v>
      </c>
      <c r="B2" s="2"/>
      <c r="C2" s="2"/>
      <c r="D2" s="2"/>
      <c r="E2" s="2"/>
      <c r="F2" s="2"/>
      <c r="G2" s="2"/>
    </row>
    <row r="3" spans="1:7" x14ac:dyDescent="0.25">
      <c r="A3" s="4" t="s">
        <v>1</v>
      </c>
      <c r="B3" s="4" t="s">
        <v>2</v>
      </c>
      <c r="C3" s="4" t="s">
        <v>3</v>
      </c>
      <c r="D3" s="31" t="s">
        <v>4</v>
      </c>
      <c r="E3" s="4" t="s">
        <v>5</v>
      </c>
      <c r="F3" s="4" t="s">
        <v>6</v>
      </c>
      <c r="G3" s="4" t="s">
        <v>7</v>
      </c>
    </row>
    <row r="4" spans="1:7" x14ac:dyDescent="0.25">
      <c r="A4" s="5" t="s">
        <v>8</v>
      </c>
      <c r="B4" s="5" t="s">
        <v>9</v>
      </c>
      <c r="C4" s="5" t="s">
        <v>10</v>
      </c>
      <c r="D4" s="32" t="s">
        <v>8</v>
      </c>
      <c r="E4" s="6">
        <f>E3024</f>
        <v>1</v>
      </c>
      <c r="F4" s="7">
        <f>F3024</f>
        <v>9687232.5600000005</v>
      </c>
      <c r="G4" s="7">
        <f>G3024</f>
        <v>9687232.5600000005</v>
      </c>
    </row>
    <row r="5" spans="1:7" x14ac:dyDescent="0.25">
      <c r="A5" s="8" t="s">
        <v>11</v>
      </c>
      <c r="B5" s="8" t="s">
        <v>9</v>
      </c>
      <c r="C5" s="8" t="s">
        <v>10</v>
      </c>
      <c r="D5" s="33" t="s">
        <v>12</v>
      </c>
      <c r="E5" s="9">
        <f>E23</f>
        <v>1</v>
      </c>
      <c r="F5" s="9">
        <f>F23</f>
        <v>156521.70000000001</v>
      </c>
      <c r="G5" s="9">
        <f>G23</f>
        <v>156521.70000000001</v>
      </c>
    </row>
    <row r="6" spans="1:7" x14ac:dyDescent="0.25">
      <c r="A6" s="10" t="s">
        <v>13</v>
      </c>
      <c r="B6" s="10" t="s">
        <v>9</v>
      </c>
      <c r="C6" s="10" t="s">
        <v>10</v>
      </c>
      <c r="D6" s="34" t="s">
        <v>14</v>
      </c>
      <c r="E6" s="11">
        <f>E13</f>
        <v>1</v>
      </c>
      <c r="F6" s="11">
        <f>F13</f>
        <v>51791.81</v>
      </c>
      <c r="G6" s="11">
        <f>G13</f>
        <v>51791.81</v>
      </c>
    </row>
    <row r="7" spans="1:7" x14ac:dyDescent="0.25">
      <c r="A7" s="12" t="s">
        <v>15</v>
      </c>
      <c r="B7" s="13" t="s">
        <v>16</v>
      </c>
      <c r="C7" s="13" t="s">
        <v>17</v>
      </c>
      <c r="D7" s="17" t="s">
        <v>18</v>
      </c>
      <c r="E7" s="14">
        <v>4496.3</v>
      </c>
      <c r="F7" s="14">
        <v>9.98</v>
      </c>
      <c r="G7" s="15">
        <f>ROUND(E7*F7,2)</f>
        <v>44873.07</v>
      </c>
    </row>
    <row r="8" spans="1:7" ht="409.5" x14ac:dyDescent="0.25">
      <c r="A8" s="16"/>
      <c r="B8" s="16"/>
      <c r="C8" s="16"/>
      <c r="D8" s="17" t="s">
        <v>19</v>
      </c>
      <c r="E8" s="16"/>
      <c r="F8" s="16"/>
      <c r="G8" s="16"/>
    </row>
    <row r="9" spans="1:7" x14ac:dyDescent="0.25">
      <c r="A9" s="12" t="s">
        <v>20</v>
      </c>
      <c r="B9" s="13" t="s">
        <v>16</v>
      </c>
      <c r="C9" s="13" t="s">
        <v>17</v>
      </c>
      <c r="D9" s="17" t="s">
        <v>21</v>
      </c>
      <c r="E9" s="14">
        <v>623.30999999999995</v>
      </c>
      <c r="F9" s="14">
        <v>11.1</v>
      </c>
      <c r="G9" s="15">
        <f>ROUND(E9*F9,2)</f>
        <v>6918.74</v>
      </c>
    </row>
    <row r="10" spans="1:7" ht="123.75" x14ac:dyDescent="0.25">
      <c r="A10" s="16"/>
      <c r="B10" s="16"/>
      <c r="C10" s="16"/>
      <c r="D10" s="17" t="s">
        <v>22</v>
      </c>
      <c r="E10" s="16"/>
      <c r="F10" s="16"/>
      <c r="G10" s="16"/>
    </row>
    <row r="11" spans="1:7" x14ac:dyDescent="0.25">
      <c r="A11" s="12" t="s">
        <v>23</v>
      </c>
      <c r="B11" s="13" t="s">
        <v>16</v>
      </c>
      <c r="C11" s="13" t="s">
        <v>17</v>
      </c>
      <c r="D11" s="17" t="s">
        <v>24</v>
      </c>
      <c r="E11" s="14">
        <v>0</v>
      </c>
      <c r="F11" s="14">
        <v>20.64</v>
      </c>
      <c r="G11" s="15">
        <f>ROUND(E11*F11,2)</f>
        <v>0</v>
      </c>
    </row>
    <row r="12" spans="1:7" ht="213.75" x14ac:dyDescent="0.25">
      <c r="A12" s="16"/>
      <c r="B12" s="16"/>
      <c r="C12" s="16"/>
      <c r="D12" s="17" t="s">
        <v>25</v>
      </c>
      <c r="E12" s="16"/>
      <c r="F12" s="16"/>
      <c r="G12" s="16"/>
    </row>
    <row r="13" spans="1:7" x14ac:dyDescent="0.25">
      <c r="A13" s="16"/>
      <c r="B13" s="16"/>
      <c r="C13" s="16"/>
      <c r="D13" s="35" t="s">
        <v>26</v>
      </c>
      <c r="E13" s="14">
        <v>1</v>
      </c>
      <c r="F13" s="18">
        <f>G7+G9+G11</f>
        <v>51791.81</v>
      </c>
      <c r="G13" s="18">
        <f>ROUND(E13*F13,2)</f>
        <v>51791.81</v>
      </c>
    </row>
    <row r="14" spans="1:7" ht="0.95" customHeight="1" x14ac:dyDescent="0.25">
      <c r="A14" s="19"/>
      <c r="B14" s="19"/>
      <c r="C14" s="19"/>
      <c r="D14" s="36"/>
      <c r="E14" s="19"/>
      <c r="F14" s="19"/>
      <c r="G14" s="19"/>
    </row>
    <row r="15" spans="1:7" x14ac:dyDescent="0.25">
      <c r="A15" s="10" t="s">
        <v>27</v>
      </c>
      <c r="B15" s="10" t="s">
        <v>9</v>
      </c>
      <c r="C15" s="10" t="s">
        <v>10</v>
      </c>
      <c r="D15" s="34" t="s">
        <v>28</v>
      </c>
      <c r="E15" s="11">
        <f>E21</f>
        <v>1</v>
      </c>
      <c r="F15" s="11">
        <f>F21</f>
        <v>104729.89</v>
      </c>
      <c r="G15" s="11">
        <f>G21</f>
        <v>104729.89</v>
      </c>
    </row>
    <row r="16" spans="1:7" x14ac:dyDescent="0.25">
      <c r="A16" s="12" t="s">
        <v>29</v>
      </c>
      <c r="B16" s="13" t="s">
        <v>16</v>
      </c>
      <c r="C16" s="13" t="s">
        <v>17</v>
      </c>
      <c r="D16" s="17" t="s">
        <v>18</v>
      </c>
      <c r="E16" s="14">
        <v>9410.8700000000008</v>
      </c>
      <c r="F16" s="14">
        <v>9.69</v>
      </c>
      <c r="G16" s="15">
        <f>ROUND(E16*F16,2)</f>
        <v>91191.33</v>
      </c>
    </row>
    <row r="17" spans="1:7" ht="22.5" x14ac:dyDescent="0.25">
      <c r="A17" s="12" t="s">
        <v>30</v>
      </c>
      <c r="B17" s="13" t="s">
        <v>16</v>
      </c>
      <c r="C17" s="13" t="s">
        <v>17</v>
      </c>
      <c r="D17" s="17" t="s">
        <v>31</v>
      </c>
      <c r="E17" s="14">
        <v>1219.69</v>
      </c>
      <c r="F17" s="14">
        <v>11.1</v>
      </c>
      <c r="G17" s="15">
        <f>ROUND(E17*F17,2)</f>
        <v>13538.56</v>
      </c>
    </row>
    <row r="18" spans="1:7" ht="123.75" x14ac:dyDescent="0.25">
      <c r="A18" s="16"/>
      <c r="B18" s="16"/>
      <c r="C18" s="16"/>
      <c r="D18" s="17" t="s">
        <v>22</v>
      </c>
      <c r="E18" s="16"/>
      <c r="F18" s="16"/>
      <c r="G18" s="16"/>
    </row>
    <row r="19" spans="1:7" x14ac:dyDescent="0.25">
      <c r="A19" s="12" t="s">
        <v>32</v>
      </c>
      <c r="B19" s="13" t="s">
        <v>16</v>
      </c>
      <c r="C19" s="13" t="s">
        <v>17</v>
      </c>
      <c r="D19" s="17" t="s">
        <v>24</v>
      </c>
      <c r="E19" s="14">
        <v>0</v>
      </c>
      <c r="F19" s="14">
        <v>20.64</v>
      </c>
      <c r="G19" s="15">
        <f>ROUND(E19*F19,2)</f>
        <v>0</v>
      </c>
    </row>
    <row r="20" spans="1:7" ht="202.5" x14ac:dyDescent="0.25">
      <c r="A20" s="16"/>
      <c r="B20" s="16"/>
      <c r="C20" s="16"/>
      <c r="D20" s="17" t="s">
        <v>33</v>
      </c>
      <c r="E20" s="16"/>
      <c r="F20" s="16"/>
      <c r="G20" s="16"/>
    </row>
    <row r="21" spans="1:7" x14ac:dyDescent="0.25">
      <c r="A21" s="16"/>
      <c r="B21" s="16"/>
      <c r="C21" s="16"/>
      <c r="D21" s="35" t="s">
        <v>34</v>
      </c>
      <c r="E21" s="14">
        <v>1</v>
      </c>
      <c r="F21" s="18">
        <f>G16+G17+G19</f>
        <v>104729.89</v>
      </c>
      <c r="G21" s="18">
        <f>ROUND(E21*F21,2)</f>
        <v>104729.89</v>
      </c>
    </row>
    <row r="22" spans="1:7" ht="0.95" customHeight="1" x14ac:dyDescent="0.25">
      <c r="A22" s="19"/>
      <c r="B22" s="19"/>
      <c r="C22" s="19"/>
      <c r="D22" s="36"/>
      <c r="E22" s="19"/>
      <c r="F22" s="19"/>
      <c r="G22" s="19"/>
    </row>
    <row r="23" spans="1:7" x14ac:dyDescent="0.25">
      <c r="A23" s="16"/>
      <c r="B23" s="16"/>
      <c r="C23" s="16"/>
      <c r="D23" s="35" t="s">
        <v>35</v>
      </c>
      <c r="E23" s="14">
        <v>1</v>
      </c>
      <c r="F23" s="18">
        <f>G6+G15</f>
        <v>156521.70000000001</v>
      </c>
      <c r="G23" s="18">
        <f>ROUND(E23*F23,2)</f>
        <v>156521.70000000001</v>
      </c>
    </row>
    <row r="24" spans="1:7" ht="0.95" customHeight="1" x14ac:dyDescent="0.25">
      <c r="A24" s="19"/>
      <c r="B24" s="19"/>
      <c r="C24" s="19"/>
      <c r="D24" s="36"/>
      <c r="E24" s="19"/>
      <c r="F24" s="19"/>
      <c r="G24" s="19"/>
    </row>
    <row r="25" spans="1:7" x14ac:dyDescent="0.25">
      <c r="A25" s="8" t="s">
        <v>36</v>
      </c>
      <c r="B25" s="8" t="s">
        <v>9</v>
      </c>
      <c r="C25" s="8" t="s">
        <v>10</v>
      </c>
      <c r="D25" s="33" t="s">
        <v>37</v>
      </c>
      <c r="E25" s="9">
        <f>E78</f>
        <v>1</v>
      </c>
      <c r="F25" s="9">
        <f>F78</f>
        <v>642567.02</v>
      </c>
      <c r="G25" s="9">
        <f>G78</f>
        <v>642567.02</v>
      </c>
    </row>
    <row r="26" spans="1:7" x14ac:dyDescent="0.25">
      <c r="A26" s="10" t="s">
        <v>38</v>
      </c>
      <c r="B26" s="10" t="s">
        <v>9</v>
      </c>
      <c r="C26" s="10" t="s">
        <v>10</v>
      </c>
      <c r="D26" s="34" t="s">
        <v>39</v>
      </c>
      <c r="E26" s="11">
        <f>E49</f>
        <v>1</v>
      </c>
      <c r="F26" s="11">
        <f>F49</f>
        <v>228338.46</v>
      </c>
      <c r="G26" s="11">
        <f>G49</f>
        <v>228338.46</v>
      </c>
    </row>
    <row r="27" spans="1:7" x14ac:dyDescent="0.25">
      <c r="A27" s="12" t="s">
        <v>40</v>
      </c>
      <c r="B27" s="13" t="s">
        <v>16</v>
      </c>
      <c r="C27" s="13" t="s">
        <v>17</v>
      </c>
      <c r="D27" s="17" t="s">
        <v>41</v>
      </c>
      <c r="E27" s="14">
        <v>132.36000000000001</v>
      </c>
      <c r="F27" s="14">
        <v>171.07</v>
      </c>
      <c r="G27" s="15">
        <f>ROUND(E27*F27,2)</f>
        <v>22642.83</v>
      </c>
    </row>
    <row r="28" spans="1:7" ht="180" x14ac:dyDescent="0.25">
      <c r="A28" s="16"/>
      <c r="B28" s="16"/>
      <c r="C28" s="16"/>
      <c r="D28" s="17" t="s">
        <v>42</v>
      </c>
      <c r="E28" s="16"/>
      <c r="F28" s="16"/>
      <c r="G28" s="16"/>
    </row>
    <row r="29" spans="1:7" ht="22.5" x14ac:dyDescent="0.25">
      <c r="A29" s="12" t="s">
        <v>43</v>
      </c>
      <c r="B29" s="13" t="s">
        <v>16</v>
      </c>
      <c r="C29" s="13" t="s">
        <v>17</v>
      </c>
      <c r="D29" s="17" t="s">
        <v>44</v>
      </c>
      <c r="E29" s="14">
        <v>185.55</v>
      </c>
      <c r="F29" s="14">
        <v>263.73</v>
      </c>
      <c r="G29" s="15">
        <f>ROUND(E29*F29,2)</f>
        <v>48935.1</v>
      </c>
    </row>
    <row r="30" spans="1:7" ht="409.5" x14ac:dyDescent="0.25">
      <c r="A30" s="16"/>
      <c r="B30" s="16"/>
      <c r="C30" s="16"/>
      <c r="D30" s="17" t="s">
        <v>45</v>
      </c>
      <c r="E30" s="16"/>
      <c r="F30" s="16"/>
      <c r="G30" s="16"/>
    </row>
    <row r="31" spans="1:7" ht="22.5" x14ac:dyDescent="0.25">
      <c r="A31" s="12" t="s">
        <v>46</v>
      </c>
      <c r="B31" s="13" t="s">
        <v>16</v>
      </c>
      <c r="C31" s="13" t="s">
        <v>17</v>
      </c>
      <c r="D31" s="17" t="s">
        <v>47</v>
      </c>
      <c r="E31" s="14">
        <v>36.26</v>
      </c>
      <c r="F31" s="14">
        <v>273.82</v>
      </c>
      <c r="G31" s="15">
        <f>ROUND(E31*F31,2)</f>
        <v>9928.7099999999991</v>
      </c>
    </row>
    <row r="32" spans="1:7" ht="409.5" x14ac:dyDescent="0.25">
      <c r="A32" s="16"/>
      <c r="B32" s="16"/>
      <c r="C32" s="16"/>
      <c r="D32" s="17" t="s">
        <v>48</v>
      </c>
      <c r="E32" s="16"/>
      <c r="F32" s="16"/>
      <c r="G32" s="16"/>
    </row>
    <row r="33" spans="1:7" x14ac:dyDescent="0.25">
      <c r="A33" s="12" t="s">
        <v>49</v>
      </c>
      <c r="B33" s="13" t="s">
        <v>16</v>
      </c>
      <c r="C33" s="13" t="s">
        <v>17</v>
      </c>
      <c r="D33" s="17" t="s">
        <v>50</v>
      </c>
      <c r="E33" s="14">
        <v>31.89</v>
      </c>
      <c r="F33" s="14">
        <v>26.13</v>
      </c>
      <c r="G33" s="15">
        <f>ROUND(E33*F33,2)</f>
        <v>833.29</v>
      </c>
    </row>
    <row r="34" spans="1:7" ht="101.25" x14ac:dyDescent="0.25">
      <c r="A34" s="16"/>
      <c r="B34" s="16"/>
      <c r="C34" s="16"/>
      <c r="D34" s="17" t="s">
        <v>51</v>
      </c>
      <c r="E34" s="16"/>
      <c r="F34" s="16"/>
      <c r="G34" s="16"/>
    </row>
    <row r="35" spans="1:7" x14ac:dyDescent="0.25">
      <c r="A35" s="12" t="s">
        <v>52</v>
      </c>
      <c r="B35" s="13" t="s">
        <v>16</v>
      </c>
      <c r="C35" s="13" t="s">
        <v>53</v>
      </c>
      <c r="D35" s="17" t="s">
        <v>54</v>
      </c>
      <c r="E35" s="14">
        <v>954.06</v>
      </c>
      <c r="F35" s="14">
        <v>2.0099999999999998</v>
      </c>
      <c r="G35" s="15">
        <f>ROUND(E35*F35,2)</f>
        <v>1917.66</v>
      </c>
    </row>
    <row r="36" spans="1:7" ht="90" x14ac:dyDescent="0.25">
      <c r="A36" s="16"/>
      <c r="B36" s="16"/>
      <c r="C36" s="16"/>
      <c r="D36" s="17" t="s">
        <v>55</v>
      </c>
      <c r="E36" s="16"/>
      <c r="F36" s="16"/>
      <c r="G36" s="16"/>
    </row>
    <row r="37" spans="1:7" ht="22.5" x14ac:dyDescent="0.25">
      <c r="A37" s="12" t="s">
        <v>56</v>
      </c>
      <c r="B37" s="13" t="s">
        <v>16</v>
      </c>
      <c r="C37" s="13" t="s">
        <v>17</v>
      </c>
      <c r="D37" s="17" t="s">
        <v>57</v>
      </c>
      <c r="E37" s="14">
        <v>19.12</v>
      </c>
      <c r="F37" s="14">
        <v>168.05</v>
      </c>
      <c r="G37" s="15">
        <f>ROUND(E37*F37,2)</f>
        <v>3213.12</v>
      </c>
    </row>
    <row r="38" spans="1:7" ht="90" x14ac:dyDescent="0.25">
      <c r="A38" s="16"/>
      <c r="B38" s="16"/>
      <c r="C38" s="16"/>
      <c r="D38" s="17" t="s">
        <v>58</v>
      </c>
      <c r="E38" s="16"/>
      <c r="F38" s="16"/>
      <c r="G38" s="16"/>
    </row>
    <row r="39" spans="1:7" x14ac:dyDescent="0.25">
      <c r="A39" s="12" t="s">
        <v>59</v>
      </c>
      <c r="B39" s="13" t="s">
        <v>16</v>
      </c>
      <c r="C39" s="13" t="s">
        <v>53</v>
      </c>
      <c r="D39" s="17" t="s">
        <v>60</v>
      </c>
      <c r="E39" s="14">
        <v>954.06</v>
      </c>
      <c r="F39" s="14">
        <v>1.32</v>
      </c>
      <c r="G39" s="15">
        <f>ROUND(E39*F39,2)</f>
        <v>1259.3599999999999</v>
      </c>
    </row>
    <row r="40" spans="1:7" ht="67.5" x14ac:dyDescent="0.25">
      <c r="A40" s="16"/>
      <c r="B40" s="16"/>
      <c r="C40" s="16"/>
      <c r="D40" s="17" t="s">
        <v>61</v>
      </c>
      <c r="E40" s="16"/>
      <c r="F40" s="16"/>
      <c r="G40" s="16"/>
    </row>
    <row r="41" spans="1:7" x14ac:dyDescent="0.25">
      <c r="A41" s="12" t="s">
        <v>62</v>
      </c>
      <c r="B41" s="13" t="s">
        <v>16</v>
      </c>
      <c r="C41" s="13" t="s">
        <v>17</v>
      </c>
      <c r="D41" s="17" t="s">
        <v>63</v>
      </c>
      <c r="E41" s="14">
        <v>142.32</v>
      </c>
      <c r="F41" s="14">
        <v>479.24</v>
      </c>
      <c r="G41" s="15">
        <f>ROUND(E41*F41,2)</f>
        <v>68205.440000000002</v>
      </c>
    </row>
    <row r="42" spans="1:7" ht="409.5" x14ac:dyDescent="0.25">
      <c r="A42" s="16"/>
      <c r="B42" s="16"/>
      <c r="C42" s="16"/>
      <c r="D42" s="17" t="s">
        <v>64</v>
      </c>
      <c r="E42" s="16"/>
      <c r="F42" s="16"/>
      <c r="G42" s="16"/>
    </row>
    <row r="43" spans="1:7" ht="22.5" x14ac:dyDescent="0.25">
      <c r="A43" s="12" t="s">
        <v>65</v>
      </c>
      <c r="B43" s="13" t="s">
        <v>16</v>
      </c>
      <c r="C43" s="13" t="s">
        <v>17</v>
      </c>
      <c r="D43" s="17" t="s">
        <v>66</v>
      </c>
      <c r="E43" s="14">
        <v>1.45</v>
      </c>
      <c r="F43" s="14">
        <v>416.72</v>
      </c>
      <c r="G43" s="15">
        <f>ROUND(E43*F43,2)</f>
        <v>604.24</v>
      </c>
    </row>
    <row r="44" spans="1:7" ht="409.5" x14ac:dyDescent="0.25">
      <c r="A44" s="16"/>
      <c r="B44" s="16"/>
      <c r="C44" s="16"/>
      <c r="D44" s="17" t="s">
        <v>67</v>
      </c>
      <c r="E44" s="16"/>
      <c r="F44" s="16"/>
      <c r="G44" s="16"/>
    </row>
    <row r="45" spans="1:7" x14ac:dyDescent="0.25">
      <c r="A45" s="12" t="s">
        <v>68</v>
      </c>
      <c r="B45" s="13" t="s">
        <v>16</v>
      </c>
      <c r="C45" s="13" t="s">
        <v>17</v>
      </c>
      <c r="D45" s="17" t="s">
        <v>69</v>
      </c>
      <c r="E45" s="14">
        <v>46.28</v>
      </c>
      <c r="F45" s="14">
        <v>30.04</v>
      </c>
      <c r="G45" s="15">
        <f>ROUND(E45*F45,2)</f>
        <v>1390.25</v>
      </c>
    </row>
    <row r="46" spans="1:7" ht="123.75" x14ac:dyDescent="0.25">
      <c r="A46" s="16"/>
      <c r="B46" s="16"/>
      <c r="C46" s="16"/>
      <c r="D46" s="17" t="s">
        <v>70</v>
      </c>
      <c r="E46" s="16"/>
      <c r="F46" s="16"/>
      <c r="G46" s="16"/>
    </row>
    <row r="47" spans="1:7" x14ac:dyDescent="0.25">
      <c r="A47" s="12" t="s">
        <v>71</v>
      </c>
      <c r="B47" s="13" t="s">
        <v>16</v>
      </c>
      <c r="C47" s="13" t="s">
        <v>53</v>
      </c>
      <c r="D47" s="17" t="s">
        <v>72</v>
      </c>
      <c r="E47" s="14">
        <v>1068.48</v>
      </c>
      <c r="F47" s="14">
        <v>64.959999999999994</v>
      </c>
      <c r="G47" s="15">
        <f>ROUND(E47*F47,2)</f>
        <v>69408.460000000006</v>
      </c>
    </row>
    <row r="48" spans="1:7" ht="409.5" x14ac:dyDescent="0.25">
      <c r="A48" s="16"/>
      <c r="B48" s="16"/>
      <c r="C48" s="16"/>
      <c r="D48" s="17" t="s">
        <v>73</v>
      </c>
      <c r="E48" s="16"/>
      <c r="F48" s="16"/>
      <c r="G48" s="16"/>
    </row>
    <row r="49" spans="1:7" x14ac:dyDescent="0.25">
      <c r="A49" s="16"/>
      <c r="B49" s="16"/>
      <c r="C49" s="16"/>
      <c r="D49" s="35" t="s">
        <v>74</v>
      </c>
      <c r="E49" s="14">
        <v>1</v>
      </c>
      <c r="F49" s="18">
        <f>G27+G29+G31+G33+G35+G37+G39+G41+G43+G45+G47</f>
        <v>228338.46</v>
      </c>
      <c r="G49" s="18">
        <f>ROUND(E49*F49,2)</f>
        <v>228338.46</v>
      </c>
    </row>
    <row r="50" spans="1:7" ht="0.95" customHeight="1" x14ac:dyDescent="0.25">
      <c r="A50" s="19"/>
      <c r="B50" s="19"/>
      <c r="C50" s="19"/>
      <c r="D50" s="36"/>
      <c r="E50" s="19"/>
      <c r="F50" s="19"/>
      <c r="G50" s="19"/>
    </row>
    <row r="51" spans="1:7" x14ac:dyDescent="0.25">
      <c r="A51" s="10" t="s">
        <v>75</v>
      </c>
      <c r="B51" s="10" t="s">
        <v>9</v>
      </c>
      <c r="C51" s="10" t="s">
        <v>10</v>
      </c>
      <c r="D51" s="34" t="s">
        <v>76</v>
      </c>
      <c r="E51" s="11">
        <f>E76</f>
        <v>1</v>
      </c>
      <c r="F51" s="11">
        <f>F76</f>
        <v>414228.56</v>
      </c>
      <c r="G51" s="11">
        <f>G76</f>
        <v>414228.56</v>
      </c>
    </row>
    <row r="52" spans="1:7" x14ac:dyDescent="0.25">
      <c r="A52" s="12" t="s">
        <v>77</v>
      </c>
      <c r="B52" s="13" t="s">
        <v>16</v>
      </c>
      <c r="C52" s="13" t="s">
        <v>17</v>
      </c>
      <c r="D52" s="17" t="s">
        <v>78</v>
      </c>
      <c r="E52" s="14">
        <v>216.48</v>
      </c>
      <c r="F52" s="14">
        <v>171.07</v>
      </c>
      <c r="G52" s="15">
        <f>ROUND(E52*F52,2)</f>
        <v>37033.230000000003</v>
      </c>
    </row>
    <row r="53" spans="1:7" ht="180" x14ac:dyDescent="0.25">
      <c r="A53" s="16"/>
      <c r="B53" s="16"/>
      <c r="C53" s="16"/>
      <c r="D53" s="17" t="s">
        <v>42</v>
      </c>
      <c r="E53" s="16"/>
      <c r="F53" s="16"/>
      <c r="G53" s="16"/>
    </row>
    <row r="54" spans="1:7" ht="22.5" x14ac:dyDescent="0.25">
      <c r="A54" s="12" t="s">
        <v>79</v>
      </c>
      <c r="B54" s="13" t="s">
        <v>16</v>
      </c>
      <c r="C54" s="13" t="s">
        <v>17</v>
      </c>
      <c r="D54" s="17" t="s">
        <v>44</v>
      </c>
      <c r="E54" s="14">
        <v>321</v>
      </c>
      <c r="F54" s="14">
        <v>267.26</v>
      </c>
      <c r="G54" s="15">
        <f>ROUND(E54*F54,2)</f>
        <v>85790.46</v>
      </c>
    </row>
    <row r="55" spans="1:7" ht="409.5" x14ac:dyDescent="0.25">
      <c r="A55" s="16"/>
      <c r="B55" s="16"/>
      <c r="C55" s="16"/>
      <c r="D55" s="17" t="s">
        <v>45</v>
      </c>
      <c r="E55" s="16"/>
      <c r="F55" s="16"/>
      <c r="G55" s="16"/>
    </row>
    <row r="56" spans="1:7" ht="22.5" x14ac:dyDescent="0.25">
      <c r="A56" s="12" t="s">
        <v>80</v>
      </c>
      <c r="B56" s="13" t="s">
        <v>16</v>
      </c>
      <c r="C56" s="13" t="s">
        <v>17</v>
      </c>
      <c r="D56" s="17" t="s">
        <v>81</v>
      </c>
      <c r="E56" s="14">
        <v>22.13</v>
      </c>
      <c r="F56" s="14">
        <v>273.82</v>
      </c>
      <c r="G56" s="15">
        <f>ROUND(E56*F56,2)</f>
        <v>6059.64</v>
      </c>
    </row>
    <row r="57" spans="1:7" ht="409.5" x14ac:dyDescent="0.25">
      <c r="A57" s="16"/>
      <c r="B57" s="16"/>
      <c r="C57" s="16"/>
      <c r="D57" s="17" t="s">
        <v>82</v>
      </c>
      <c r="E57" s="16"/>
      <c r="F57" s="16"/>
      <c r="G57" s="16"/>
    </row>
    <row r="58" spans="1:7" x14ac:dyDescent="0.25">
      <c r="A58" s="12" t="s">
        <v>83</v>
      </c>
      <c r="B58" s="13" t="s">
        <v>16</v>
      </c>
      <c r="C58" s="13" t="s">
        <v>17</v>
      </c>
      <c r="D58" s="17" t="s">
        <v>84</v>
      </c>
      <c r="E58" s="14">
        <v>39.57</v>
      </c>
      <c r="F58" s="14">
        <v>26.13</v>
      </c>
      <c r="G58" s="15">
        <f>ROUND(E58*F58,2)</f>
        <v>1033.96</v>
      </c>
    </row>
    <row r="59" spans="1:7" ht="90" x14ac:dyDescent="0.25">
      <c r="A59" s="16"/>
      <c r="B59" s="16"/>
      <c r="C59" s="16"/>
      <c r="D59" s="17" t="s">
        <v>85</v>
      </c>
      <c r="E59" s="16"/>
      <c r="F59" s="16"/>
      <c r="G59" s="16"/>
    </row>
    <row r="60" spans="1:7" x14ac:dyDescent="0.25">
      <c r="A60" s="12" t="s">
        <v>86</v>
      </c>
      <c r="B60" s="13" t="s">
        <v>16</v>
      </c>
      <c r="C60" s="13" t="s">
        <v>87</v>
      </c>
      <c r="D60" s="17" t="s">
        <v>88</v>
      </c>
      <c r="E60" s="14">
        <v>1554.13</v>
      </c>
      <c r="F60" s="14">
        <v>2.0099999999999998</v>
      </c>
      <c r="G60" s="15">
        <f>ROUND(E60*F60,2)</f>
        <v>3123.8</v>
      </c>
    </row>
    <row r="61" spans="1:7" ht="90" x14ac:dyDescent="0.25">
      <c r="A61" s="16"/>
      <c r="B61" s="16"/>
      <c r="C61" s="16"/>
      <c r="D61" s="17" t="s">
        <v>55</v>
      </c>
      <c r="E61" s="16"/>
      <c r="F61" s="16"/>
      <c r="G61" s="16"/>
    </row>
    <row r="62" spans="1:7" x14ac:dyDescent="0.25">
      <c r="A62" s="12" t="s">
        <v>89</v>
      </c>
      <c r="B62" s="13" t="s">
        <v>16</v>
      </c>
      <c r="C62" s="13" t="s">
        <v>90</v>
      </c>
      <c r="D62" s="17" t="s">
        <v>91</v>
      </c>
      <c r="E62" s="14">
        <v>218.85</v>
      </c>
      <c r="F62" s="14">
        <v>168.05</v>
      </c>
      <c r="G62" s="15">
        <f>ROUND(E62*F62,2)</f>
        <v>36777.74</v>
      </c>
    </row>
    <row r="63" spans="1:7" ht="101.25" x14ac:dyDescent="0.25">
      <c r="A63" s="16"/>
      <c r="B63" s="16"/>
      <c r="C63" s="16"/>
      <c r="D63" s="17" t="s">
        <v>92</v>
      </c>
      <c r="E63" s="16"/>
      <c r="F63" s="16"/>
      <c r="G63" s="16"/>
    </row>
    <row r="64" spans="1:7" x14ac:dyDescent="0.25">
      <c r="A64" s="12" t="s">
        <v>93</v>
      </c>
      <c r="B64" s="13" t="s">
        <v>16</v>
      </c>
      <c r="C64" s="13" t="s">
        <v>87</v>
      </c>
      <c r="D64" s="17" t="s">
        <v>60</v>
      </c>
      <c r="E64" s="14">
        <v>1640.93</v>
      </c>
      <c r="F64" s="14">
        <v>1.32</v>
      </c>
      <c r="G64" s="15">
        <f>ROUND(E64*F64,2)</f>
        <v>2166.0300000000002</v>
      </c>
    </row>
    <row r="65" spans="1:7" ht="67.5" x14ac:dyDescent="0.25">
      <c r="A65" s="16"/>
      <c r="B65" s="16"/>
      <c r="C65" s="16"/>
      <c r="D65" s="17" t="s">
        <v>94</v>
      </c>
      <c r="E65" s="16"/>
      <c r="F65" s="16"/>
      <c r="G65" s="16"/>
    </row>
    <row r="66" spans="1:7" x14ac:dyDescent="0.25">
      <c r="A66" s="12" t="s">
        <v>95</v>
      </c>
      <c r="B66" s="13" t="s">
        <v>16</v>
      </c>
      <c r="C66" s="13" t="s">
        <v>90</v>
      </c>
      <c r="D66" s="17" t="s">
        <v>96</v>
      </c>
      <c r="E66" s="14">
        <v>233.62</v>
      </c>
      <c r="F66" s="14">
        <v>479.24</v>
      </c>
      <c r="G66" s="15">
        <f>ROUND(E66*F66,2)</f>
        <v>111960.05</v>
      </c>
    </row>
    <row r="67" spans="1:7" ht="409.5" x14ac:dyDescent="0.25">
      <c r="A67" s="16"/>
      <c r="B67" s="16"/>
      <c r="C67" s="16"/>
      <c r="D67" s="17" t="s">
        <v>64</v>
      </c>
      <c r="E67" s="16"/>
      <c r="F67" s="16"/>
      <c r="G67" s="16"/>
    </row>
    <row r="68" spans="1:7" ht="22.5" x14ac:dyDescent="0.25">
      <c r="A68" s="12" t="s">
        <v>97</v>
      </c>
      <c r="B68" s="13" t="s">
        <v>16</v>
      </c>
      <c r="C68" s="13" t="s">
        <v>90</v>
      </c>
      <c r="D68" s="17" t="s">
        <v>66</v>
      </c>
      <c r="E68" s="14">
        <v>1.27</v>
      </c>
      <c r="F68" s="14">
        <v>416.72</v>
      </c>
      <c r="G68" s="15">
        <f>ROUND(E68*F68,2)</f>
        <v>529.23</v>
      </c>
    </row>
    <row r="69" spans="1:7" ht="409.5" x14ac:dyDescent="0.25">
      <c r="A69" s="16"/>
      <c r="B69" s="16"/>
      <c r="C69" s="16"/>
      <c r="D69" s="17" t="s">
        <v>98</v>
      </c>
      <c r="E69" s="16"/>
      <c r="F69" s="16"/>
      <c r="G69" s="16"/>
    </row>
    <row r="70" spans="1:7" x14ac:dyDescent="0.25">
      <c r="A70" s="12" t="s">
        <v>99</v>
      </c>
      <c r="B70" s="13" t="s">
        <v>16</v>
      </c>
      <c r="C70" s="13" t="s">
        <v>17</v>
      </c>
      <c r="D70" s="17" t="s">
        <v>69</v>
      </c>
      <c r="E70" s="14">
        <v>35.4</v>
      </c>
      <c r="F70" s="14">
        <v>30.04</v>
      </c>
      <c r="G70" s="15">
        <f>ROUND(E70*F70,2)</f>
        <v>1063.42</v>
      </c>
    </row>
    <row r="71" spans="1:7" ht="123.75" x14ac:dyDescent="0.25">
      <c r="A71" s="16"/>
      <c r="B71" s="16"/>
      <c r="C71" s="16"/>
      <c r="D71" s="17" t="s">
        <v>70</v>
      </c>
      <c r="E71" s="16"/>
      <c r="F71" s="16"/>
      <c r="G71" s="16"/>
    </row>
    <row r="72" spans="1:7" x14ac:dyDescent="0.25">
      <c r="A72" s="12" t="s">
        <v>71</v>
      </c>
      <c r="B72" s="13" t="s">
        <v>16</v>
      </c>
      <c r="C72" s="13" t="s">
        <v>53</v>
      </c>
      <c r="D72" s="17" t="s">
        <v>72</v>
      </c>
      <c r="E72" s="14">
        <v>1897.06</v>
      </c>
      <c r="F72" s="14">
        <v>64.959999999999994</v>
      </c>
      <c r="G72" s="15">
        <f>ROUND(E72*F72,2)</f>
        <v>123233.02</v>
      </c>
    </row>
    <row r="73" spans="1:7" ht="409.5" x14ac:dyDescent="0.25">
      <c r="A73" s="16"/>
      <c r="B73" s="16"/>
      <c r="C73" s="16"/>
      <c r="D73" s="17" t="s">
        <v>73</v>
      </c>
      <c r="E73" s="16"/>
      <c r="F73" s="16"/>
      <c r="G73" s="16"/>
    </row>
    <row r="74" spans="1:7" ht="22.5" x14ac:dyDescent="0.25">
      <c r="A74" s="12" t="s">
        <v>100</v>
      </c>
      <c r="B74" s="13" t="s">
        <v>16</v>
      </c>
      <c r="C74" s="13" t="s">
        <v>87</v>
      </c>
      <c r="D74" s="17" t="s">
        <v>101</v>
      </c>
      <c r="E74" s="14">
        <v>86.8</v>
      </c>
      <c r="F74" s="14">
        <v>62.88</v>
      </c>
      <c r="G74" s="15">
        <f>ROUND(E74*F74,2)</f>
        <v>5457.98</v>
      </c>
    </row>
    <row r="75" spans="1:7" ht="371.25" x14ac:dyDescent="0.25">
      <c r="A75" s="16"/>
      <c r="B75" s="16"/>
      <c r="C75" s="16"/>
      <c r="D75" s="17" t="s">
        <v>102</v>
      </c>
      <c r="E75" s="16"/>
      <c r="F75" s="16"/>
      <c r="G75" s="16"/>
    </row>
    <row r="76" spans="1:7" x14ac:dyDescent="0.25">
      <c r="A76" s="16"/>
      <c r="B76" s="16"/>
      <c r="C76" s="16"/>
      <c r="D76" s="35" t="s">
        <v>103</v>
      </c>
      <c r="E76" s="14">
        <v>1</v>
      </c>
      <c r="F76" s="18">
        <f>G52+G54+G56+G58+G60+G62+G64+G66+G68+G70+G72+G74</f>
        <v>414228.56</v>
      </c>
      <c r="G76" s="18">
        <f>ROUND(E76*F76,2)</f>
        <v>414228.56</v>
      </c>
    </row>
    <row r="77" spans="1:7" ht="0.95" customHeight="1" x14ac:dyDescent="0.25">
      <c r="A77" s="19"/>
      <c r="B77" s="19"/>
      <c r="C77" s="19"/>
      <c r="D77" s="36"/>
      <c r="E77" s="19"/>
      <c r="F77" s="19"/>
      <c r="G77" s="19"/>
    </row>
    <row r="78" spans="1:7" x14ac:dyDescent="0.25">
      <c r="A78" s="16"/>
      <c r="B78" s="16"/>
      <c r="C78" s="16"/>
      <c r="D78" s="35" t="s">
        <v>104</v>
      </c>
      <c r="E78" s="14">
        <v>1</v>
      </c>
      <c r="F78" s="18">
        <f>G26+G51</f>
        <v>642567.02</v>
      </c>
      <c r="G78" s="18">
        <f>ROUND(E78*F78,2)</f>
        <v>642567.02</v>
      </c>
    </row>
    <row r="79" spans="1:7" ht="0.95" customHeight="1" x14ac:dyDescent="0.25">
      <c r="A79" s="19"/>
      <c r="B79" s="19"/>
      <c r="C79" s="19"/>
      <c r="D79" s="36"/>
      <c r="E79" s="19"/>
      <c r="F79" s="19"/>
      <c r="G79" s="19"/>
    </row>
    <row r="80" spans="1:7" x14ac:dyDescent="0.25">
      <c r="A80" s="8" t="s">
        <v>105</v>
      </c>
      <c r="B80" s="8" t="s">
        <v>9</v>
      </c>
      <c r="C80" s="8" t="s">
        <v>10</v>
      </c>
      <c r="D80" s="33" t="s">
        <v>106</v>
      </c>
      <c r="E80" s="9">
        <f>E95</f>
        <v>1</v>
      </c>
      <c r="F80" s="9">
        <f>F95</f>
        <v>1561250.53</v>
      </c>
      <c r="G80" s="9">
        <f>G95</f>
        <v>1561250.53</v>
      </c>
    </row>
    <row r="81" spans="1:7" x14ac:dyDescent="0.25">
      <c r="A81" s="10" t="s">
        <v>107</v>
      </c>
      <c r="B81" s="10" t="s">
        <v>9</v>
      </c>
      <c r="C81" s="10" t="s">
        <v>10</v>
      </c>
      <c r="D81" s="34" t="s">
        <v>108</v>
      </c>
      <c r="E81" s="11">
        <f>E86</f>
        <v>1</v>
      </c>
      <c r="F81" s="11">
        <f>F86</f>
        <v>560681.65</v>
      </c>
      <c r="G81" s="11">
        <f>G86</f>
        <v>560681.65</v>
      </c>
    </row>
    <row r="82" spans="1:7" ht="22.5" x14ac:dyDescent="0.25">
      <c r="A82" s="12" t="s">
        <v>109</v>
      </c>
      <c r="B82" s="13" t="s">
        <v>16</v>
      </c>
      <c r="C82" s="13" t="s">
        <v>53</v>
      </c>
      <c r="D82" s="17" t="s">
        <v>110</v>
      </c>
      <c r="E82" s="14">
        <v>4231.76</v>
      </c>
      <c r="F82" s="14">
        <v>127.15</v>
      </c>
      <c r="G82" s="15">
        <f>ROUND(E82*F82,2)</f>
        <v>538068.28</v>
      </c>
    </row>
    <row r="83" spans="1:7" ht="409.5" x14ac:dyDescent="0.25">
      <c r="A83" s="16"/>
      <c r="B83" s="16"/>
      <c r="C83" s="16"/>
      <c r="D83" s="17" t="s">
        <v>111</v>
      </c>
      <c r="E83" s="16"/>
      <c r="F83" s="16"/>
      <c r="G83" s="16"/>
    </row>
    <row r="84" spans="1:7" ht="22.5" x14ac:dyDescent="0.25">
      <c r="A84" s="12" t="s">
        <v>112</v>
      </c>
      <c r="B84" s="13" t="s">
        <v>16</v>
      </c>
      <c r="C84" s="13" t="s">
        <v>17</v>
      </c>
      <c r="D84" s="17" t="s">
        <v>113</v>
      </c>
      <c r="E84" s="14">
        <v>31.33</v>
      </c>
      <c r="F84" s="14">
        <v>721.78</v>
      </c>
      <c r="G84" s="15">
        <f>ROUND(E84*F84,2)</f>
        <v>22613.37</v>
      </c>
    </row>
    <row r="85" spans="1:7" ht="409.5" x14ac:dyDescent="0.25">
      <c r="A85" s="16"/>
      <c r="B85" s="16"/>
      <c r="C85" s="16"/>
      <c r="D85" s="17" t="s">
        <v>114</v>
      </c>
      <c r="E85" s="16"/>
      <c r="F85" s="16"/>
      <c r="G85" s="16"/>
    </row>
    <row r="86" spans="1:7" x14ac:dyDescent="0.25">
      <c r="A86" s="16"/>
      <c r="B86" s="16"/>
      <c r="C86" s="16"/>
      <c r="D86" s="35" t="s">
        <v>115</v>
      </c>
      <c r="E86" s="14">
        <v>1</v>
      </c>
      <c r="F86" s="18">
        <f>G82+G84</f>
        <v>560681.65</v>
      </c>
      <c r="G86" s="18">
        <f>ROUND(E86*F86,2)</f>
        <v>560681.65</v>
      </c>
    </row>
    <row r="87" spans="1:7" ht="0.95" customHeight="1" x14ac:dyDescent="0.25">
      <c r="A87" s="19"/>
      <c r="B87" s="19"/>
      <c r="C87" s="19"/>
      <c r="D87" s="36"/>
      <c r="E87" s="19"/>
      <c r="F87" s="19"/>
      <c r="G87" s="19"/>
    </row>
    <row r="88" spans="1:7" x14ac:dyDescent="0.25">
      <c r="A88" s="10" t="s">
        <v>116</v>
      </c>
      <c r="B88" s="10" t="s">
        <v>9</v>
      </c>
      <c r="C88" s="10" t="s">
        <v>10</v>
      </c>
      <c r="D88" s="34" t="s">
        <v>117</v>
      </c>
      <c r="E88" s="11">
        <f>E93</f>
        <v>1</v>
      </c>
      <c r="F88" s="11">
        <f>F93</f>
        <v>1000568.88</v>
      </c>
      <c r="G88" s="11">
        <f>G93</f>
        <v>1000568.88</v>
      </c>
    </row>
    <row r="89" spans="1:7" ht="22.5" x14ac:dyDescent="0.25">
      <c r="A89" s="12" t="s">
        <v>118</v>
      </c>
      <c r="B89" s="13" t="s">
        <v>16</v>
      </c>
      <c r="C89" s="13" t="s">
        <v>53</v>
      </c>
      <c r="D89" s="17" t="s">
        <v>110</v>
      </c>
      <c r="E89" s="14">
        <v>7583.1</v>
      </c>
      <c r="F89" s="14">
        <v>127.15</v>
      </c>
      <c r="G89" s="15">
        <f>ROUND(E89*F89,2)</f>
        <v>964191.17</v>
      </c>
    </row>
    <row r="90" spans="1:7" ht="409.5" x14ac:dyDescent="0.25">
      <c r="A90" s="16"/>
      <c r="B90" s="16"/>
      <c r="C90" s="16"/>
      <c r="D90" s="17" t="s">
        <v>119</v>
      </c>
      <c r="E90" s="16"/>
      <c r="F90" s="16"/>
      <c r="G90" s="16"/>
    </row>
    <row r="91" spans="1:7" ht="22.5" x14ac:dyDescent="0.25">
      <c r="A91" s="12" t="s">
        <v>120</v>
      </c>
      <c r="B91" s="13" t="s">
        <v>16</v>
      </c>
      <c r="C91" s="13" t="s">
        <v>90</v>
      </c>
      <c r="D91" s="17" t="s">
        <v>113</v>
      </c>
      <c r="E91" s="14">
        <v>50.4</v>
      </c>
      <c r="F91" s="14">
        <v>721.78</v>
      </c>
      <c r="G91" s="15">
        <f>ROUND(E91*F91,2)</f>
        <v>36377.71</v>
      </c>
    </row>
    <row r="92" spans="1:7" ht="409.5" x14ac:dyDescent="0.25">
      <c r="A92" s="16"/>
      <c r="B92" s="16"/>
      <c r="C92" s="16"/>
      <c r="D92" s="17" t="s">
        <v>121</v>
      </c>
      <c r="E92" s="16"/>
      <c r="F92" s="16"/>
      <c r="G92" s="16"/>
    </row>
    <row r="93" spans="1:7" x14ac:dyDescent="0.25">
      <c r="A93" s="16"/>
      <c r="B93" s="16"/>
      <c r="C93" s="16"/>
      <c r="D93" s="35" t="s">
        <v>122</v>
      </c>
      <c r="E93" s="14">
        <v>1</v>
      </c>
      <c r="F93" s="18">
        <f>G89+G91</f>
        <v>1000568.88</v>
      </c>
      <c r="G93" s="18">
        <f>ROUND(E93*F93,2)</f>
        <v>1000568.88</v>
      </c>
    </row>
    <row r="94" spans="1:7" ht="0.95" customHeight="1" x14ac:dyDescent="0.25">
      <c r="A94" s="19"/>
      <c r="B94" s="19"/>
      <c r="C94" s="19"/>
      <c r="D94" s="36"/>
      <c r="E94" s="19"/>
      <c r="F94" s="19"/>
      <c r="G94" s="19"/>
    </row>
    <row r="95" spans="1:7" x14ac:dyDescent="0.25">
      <c r="A95" s="16"/>
      <c r="B95" s="16"/>
      <c r="C95" s="16"/>
      <c r="D95" s="35" t="s">
        <v>123</v>
      </c>
      <c r="E95" s="14">
        <v>1</v>
      </c>
      <c r="F95" s="18">
        <f>G81+G88</f>
        <v>1561250.53</v>
      </c>
      <c r="G95" s="18">
        <f>ROUND(E95*F95,2)</f>
        <v>1561250.53</v>
      </c>
    </row>
    <row r="96" spans="1:7" ht="0.95" customHeight="1" x14ac:dyDescent="0.25">
      <c r="A96" s="19"/>
      <c r="B96" s="19"/>
      <c r="C96" s="19"/>
      <c r="D96" s="36"/>
      <c r="E96" s="19"/>
      <c r="F96" s="19"/>
      <c r="G96" s="19"/>
    </row>
    <row r="97" spans="1:7" x14ac:dyDescent="0.25">
      <c r="A97" s="8" t="s">
        <v>124</v>
      </c>
      <c r="B97" s="8" t="s">
        <v>9</v>
      </c>
      <c r="C97" s="8" t="s">
        <v>10</v>
      </c>
      <c r="D97" s="33" t="s">
        <v>125</v>
      </c>
      <c r="E97" s="9">
        <f>E125</f>
        <v>1</v>
      </c>
      <c r="F97" s="9">
        <f>F125</f>
        <v>830595.24</v>
      </c>
      <c r="G97" s="9">
        <f>G125</f>
        <v>830595.24</v>
      </c>
    </row>
    <row r="98" spans="1:7" ht="22.5" x14ac:dyDescent="0.25">
      <c r="A98" s="12" t="s">
        <v>126</v>
      </c>
      <c r="B98" s="13" t="s">
        <v>16</v>
      </c>
      <c r="C98" s="13" t="s">
        <v>53</v>
      </c>
      <c r="D98" s="17" t="s">
        <v>127</v>
      </c>
      <c r="E98" s="14">
        <v>892.57</v>
      </c>
      <c r="F98" s="14">
        <v>97.65</v>
      </c>
      <c r="G98" s="15">
        <f>ROUND(E98*F98,2)</f>
        <v>87159.46</v>
      </c>
    </row>
    <row r="99" spans="1:7" ht="409.5" x14ac:dyDescent="0.25">
      <c r="A99" s="16"/>
      <c r="B99" s="16"/>
      <c r="C99" s="16"/>
      <c r="D99" s="17" t="s">
        <v>128</v>
      </c>
      <c r="E99" s="16"/>
      <c r="F99" s="16"/>
      <c r="G99" s="16"/>
    </row>
    <row r="100" spans="1:7" ht="22.5" x14ac:dyDescent="0.25">
      <c r="A100" s="12" t="s">
        <v>129</v>
      </c>
      <c r="B100" s="13" t="s">
        <v>16</v>
      </c>
      <c r="C100" s="13" t="s">
        <v>53</v>
      </c>
      <c r="D100" s="17" t="s">
        <v>130</v>
      </c>
      <c r="E100" s="14">
        <v>7981.67</v>
      </c>
      <c r="F100" s="14">
        <v>32.729999999999997</v>
      </c>
      <c r="G100" s="15">
        <f>ROUND(E100*F100,2)</f>
        <v>261240.06</v>
      </c>
    </row>
    <row r="101" spans="1:7" ht="409.5" x14ac:dyDescent="0.25">
      <c r="A101" s="16"/>
      <c r="B101" s="16"/>
      <c r="C101" s="16"/>
      <c r="D101" s="17" t="s">
        <v>131</v>
      </c>
      <c r="E101" s="16"/>
      <c r="F101" s="16"/>
      <c r="G101" s="16"/>
    </row>
    <row r="102" spans="1:7" ht="22.5" x14ac:dyDescent="0.25">
      <c r="A102" s="12" t="s">
        <v>132</v>
      </c>
      <c r="B102" s="13" t="s">
        <v>16</v>
      </c>
      <c r="C102" s="13" t="s">
        <v>53</v>
      </c>
      <c r="D102" s="17" t="s">
        <v>133</v>
      </c>
      <c r="E102" s="14">
        <v>360.96</v>
      </c>
      <c r="F102" s="14">
        <v>47.12</v>
      </c>
      <c r="G102" s="15">
        <f>ROUND(E102*F102,2)</f>
        <v>17008.439999999999</v>
      </c>
    </row>
    <row r="103" spans="1:7" ht="191.25" x14ac:dyDescent="0.25">
      <c r="A103" s="16"/>
      <c r="B103" s="16"/>
      <c r="C103" s="16"/>
      <c r="D103" s="17" t="s">
        <v>134</v>
      </c>
      <c r="E103" s="16"/>
      <c r="F103" s="16"/>
      <c r="G103" s="16"/>
    </row>
    <row r="104" spans="1:7" ht="22.5" x14ac:dyDescent="0.25">
      <c r="A104" s="12" t="s">
        <v>135</v>
      </c>
      <c r="B104" s="13" t="s">
        <v>16</v>
      </c>
      <c r="C104" s="13" t="s">
        <v>87</v>
      </c>
      <c r="D104" s="17" t="s">
        <v>136</v>
      </c>
      <c r="E104" s="14">
        <v>4669.07</v>
      </c>
      <c r="F104" s="14">
        <v>10.18</v>
      </c>
      <c r="G104" s="15">
        <f>ROUND(E104*F104,2)</f>
        <v>47531.13</v>
      </c>
    </row>
    <row r="105" spans="1:7" ht="202.5" x14ac:dyDescent="0.25">
      <c r="A105" s="16"/>
      <c r="B105" s="16"/>
      <c r="C105" s="16"/>
      <c r="D105" s="17" t="s">
        <v>137</v>
      </c>
      <c r="E105" s="16"/>
      <c r="F105" s="16"/>
      <c r="G105" s="16"/>
    </row>
    <row r="106" spans="1:7" x14ac:dyDescent="0.25">
      <c r="A106" s="12" t="s">
        <v>138</v>
      </c>
      <c r="B106" s="13" t="s">
        <v>16</v>
      </c>
      <c r="C106" s="13" t="s">
        <v>87</v>
      </c>
      <c r="D106" s="17" t="s">
        <v>139</v>
      </c>
      <c r="E106" s="14">
        <v>4669.07</v>
      </c>
      <c r="F106" s="14">
        <v>7.84</v>
      </c>
      <c r="G106" s="15">
        <f>ROUND(E106*F106,2)</f>
        <v>36605.51</v>
      </c>
    </row>
    <row r="107" spans="1:7" ht="191.25" x14ac:dyDescent="0.25">
      <c r="A107" s="16"/>
      <c r="B107" s="16"/>
      <c r="C107" s="16"/>
      <c r="D107" s="17" t="s">
        <v>140</v>
      </c>
      <c r="E107" s="16"/>
      <c r="F107" s="16"/>
      <c r="G107" s="16"/>
    </row>
    <row r="108" spans="1:7" x14ac:dyDescent="0.25">
      <c r="A108" s="12" t="s">
        <v>141</v>
      </c>
      <c r="B108" s="13" t="s">
        <v>16</v>
      </c>
      <c r="C108" s="13" t="s">
        <v>142</v>
      </c>
      <c r="D108" s="17" t="s">
        <v>143</v>
      </c>
      <c r="E108" s="14">
        <v>694.52</v>
      </c>
      <c r="F108" s="14">
        <v>59.63</v>
      </c>
      <c r="G108" s="15">
        <f>ROUND(E108*F108,2)</f>
        <v>41414.230000000003</v>
      </c>
    </row>
    <row r="109" spans="1:7" ht="281.25" x14ac:dyDescent="0.25">
      <c r="A109" s="16"/>
      <c r="B109" s="16"/>
      <c r="C109" s="16"/>
      <c r="D109" s="17" t="s">
        <v>144</v>
      </c>
      <c r="E109" s="16"/>
      <c r="F109" s="16"/>
      <c r="G109" s="16"/>
    </row>
    <row r="110" spans="1:7" x14ac:dyDescent="0.25">
      <c r="A110" s="12" t="s">
        <v>145</v>
      </c>
      <c r="B110" s="13" t="s">
        <v>16</v>
      </c>
      <c r="C110" s="13" t="s">
        <v>142</v>
      </c>
      <c r="D110" s="17" t="s">
        <v>146</v>
      </c>
      <c r="E110" s="14">
        <v>1634.17</v>
      </c>
      <c r="F110" s="14">
        <v>50.85</v>
      </c>
      <c r="G110" s="15">
        <f>ROUND(E110*F110,2)</f>
        <v>83097.539999999994</v>
      </c>
    </row>
    <row r="111" spans="1:7" ht="337.5" x14ac:dyDescent="0.25">
      <c r="A111" s="16"/>
      <c r="B111" s="16"/>
      <c r="C111" s="16"/>
      <c r="D111" s="17" t="s">
        <v>147</v>
      </c>
      <c r="E111" s="16"/>
      <c r="F111" s="16"/>
      <c r="G111" s="16"/>
    </row>
    <row r="112" spans="1:7" x14ac:dyDescent="0.25">
      <c r="A112" s="12" t="s">
        <v>148</v>
      </c>
      <c r="B112" s="13" t="s">
        <v>16</v>
      </c>
      <c r="C112" s="13" t="s">
        <v>142</v>
      </c>
      <c r="D112" s="17" t="s">
        <v>149</v>
      </c>
      <c r="E112" s="14">
        <v>244.76</v>
      </c>
      <c r="F112" s="14">
        <v>33.69</v>
      </c>
      <c r="G112" s="15">
        <f>ROUND(E112*F112,2)</f>
        <v>8245.9599999999991</v>
      </c>
    </row>
    <row r="113" spans="1:7" ht="326.25" x14ac:dyDescent="0.25">
      <c r="A113" s="16"/>
      <c r="B113" s="16"/>
      <c r="C113" s="16"/>
      <c r="D113" s="17" t="s">
        <v>150</v>
      </c>
      <c r="E113" s="16"/>
      <c r="F113" s="16"/>
      <c r="G113" s="16"/>
    </row>
    <row r="114" spans="1:7" x14ac:dyDescent="0.25">
      <c r="A114" s="12" t="s">
        <v>151</v>
      </c>
      <c r="B114" s="13" t="s">
        <v>16</v>
      </c>
      <c r="C114" s="13" t="s">
        <v>152</v>
      </c>
      <c r="D114" s="17" t="s">
        <v>153</v>
      </c>
      <c r="E114" s="14">
        <v>30</v>
      </c>
      <c r="F114" s="14">
        <v>37.75</v>
      </c>
      <c r="G114" s="15">
        <f>ROUND(E114*F114,2)</f>
        <v>1132.5</v>
      </c>
    </row>
    <row r="115" spans="1:7" ht="157.5" x14ac:dyDescent="0.25">
      <c r="A115" s="16"/>
      <c r="B115" s="16"/>
      <c r="C115" s="16"/>
      <c r="D115" s="17" t="s">
        <v>154</v>
      </c>
      <c r="E115" s="16"/>
      <c r="F115" s="16"/>
      <c r="G115" s="16"/>
    </row>
    <row r="116" spans="1:7" x14ac:dyDescent="0.25">
      <c r="A116" s="12" t="s">
        <v>155</v>
      </c>
      <c r="B116" s="13" t="s">
        <v>16</v>
      </c>
      <c r="C116" s="13" t="s">
        <v>142</v>
      </c>
      <c r="D116" s="17" t="s">
        <v>156</v>
      </c>
      <c r="E116" s="14">
        <v>125.68</v>
      </c>
      <c r="F116" s="14">
        <v>271.75</v>
      </c>
      <c r="G116" s="15">
        <f>ROUND(E116*F116,2)</f>
        <v>34153.54</v>
      </c>
    </row>
    <row r="117" spans="1:7" ht="180" x14ac:dyDescent="0.25">
      <c r="A117" s="16"/>
      <c r="B117" s="16"/>
      <c r="C117" s="16"/>
      <c r="D117" s="17" t="s">
        <v>157</v>
      </c>
      <c r="E117" s="16"/>
      <c r="F117" s="16"/>
      <c r="G117" s="16"/>
    </row>
    <row r="118" spans="1:7" x14ac:dyDescent="0.25">
      <c r="A118" s="12" t="s">
        <v>158</v>
      </c>
      <c r="B118" s="13" t="s">
        <v>16</v>
      </c>
      <c r="C118" s="13" t="s">
        <v>142</v>
      </c>
      <c r="D118" s="17" t="s">
        <v>159</v>
      </c>
      <c r="E118" s="14">
        <v>162.88</v>
      </c>
      <c r="F118" s="14">
        <v>20.95</v>
      </c>
      <c r="G118" s="15">
        <f>ROUND(E118*F118,2)</f>
        <v>3412.34</v>
      </c>
    </row>
    <row r="119" spans="1:7" ht="270" x14ac:dyDescent="0.25">
      <c r="A119" s="16"/>
      <c r="B119" s="16"/>
      <c r="C119" s="16"/>
      <c r="D119" s="17" t="s">
        <v>160</v>
      </c>
      <c r="E119" s="16"/>
      <c r="F119" s="16"/>
      <c r="G119" s="16"/>
    </row>
    <row r="120" spans="1:7" ht="22.5" x14ac:dyDescent="0.25">
      <c r="A120" s="12" t="s">
        <v>161</v>
      </c>
      <c r="B120" s="13" t="s">
        <v>16</v>
      </c>
      <c r="C120" s="13" t="s">
        <v>53</v>
      </c>
      <c r="D120" s="17" t="s">
        <v>162</v>
      </c>
      <c r="E120" s="14">
        <v>8571.92</v>
      </c>
      <c r="F120" s="14">
        <v>23.77</v>
      </c>
      <c r="G120" s="15">
        <f>ROUND(E120*F120,2)</f>
        <v>203754.54</v>
      </c>
    </row>
    <row r="121" spans="1:7" ht="78.75" x14ac:dyDescent="0.25">
      <c r="A121" s="16"/>
      <c r="B121" s="16"/>
      <c r="C121" s="16"/>
      <c r="D121" s="17" t="s">
        <v>163</v>
      </c>
      <c r="E121" s="16"/>
      <c r="F121" s="16"/>
      <c r="G121" s="16"/>
    </row>
    <row r="122" spans="1:7" ht="22.5" x14ac:dyDescent="0.25">
      <c r="A122" s="12" t="s">
        <v>164</v>
      </c>
      <c r="B122" s="13" t="s">
        <v>16</v>
      </c>
      <c r="C122" s="13" t="s">
        <v>87</v>
      </c>
      <c r="D122" s="17" t="s">
        <v>165</v>
      </c>
      <c r="E122" s="14">
        <v>182.89</v>
      </c>
      <c r="F122" s="14">
        <v>23.36</v>
      </c>
      <c r="G122" s="15">
        <f>ROUND(E122*F122,2)</f>
        <v>4272.3100000000004</v>
      </c>
    </row>
    <row r="123" spans="1:7" x14ac:dyDescent="0.25">
      <c r="A123" s="12" t="s">
        <v>166</v>
      </c>
      <c r="B123" s="13" t="s">
        <v>16</v>
      </c>
      <c r="C123" s="13" t="s">
        <v>167</v>
      </c>
      <c r="D123" s="17" t="s">
        <v>168</v>
      </c>
      <c r="E123" s="14">
        <v>8</v>
      </c>
      <c r="F123" s="14">
        <v>195.96</v>
      </c>
      <c r="G123" s="15">
        <f>ROUND(E123*F123,2)</f>
        <v>1567.68</v>
      </c>
    </row>
    <row r="124" spans="1:7" ht="56.25" x14ac:dyDescent="0.25">
      <c r="A124" s="16"/>
      <c r="B124" s="16"/>
      <c r="C124" s="16"/>
      <c r="D124" s="17" t="s">
        <v>169</v>
      </c>
      <c r="E124" s="16"/>
      <c r="F124" s="16"/>
      <c r="G124" s="16"/>
    </row>
    <row r="125" spans="1:7" x14ac:dyDescent="0.25">
      <c r="A125" s="16"/>
      <c r="B125" s="16"/>
      <c r="C125" s="16"/>
      <c r="D125" s="35" t="s">
        <v>170</v>
      </c>
      <c r="E125" s="14">
        <v>1</v>
      </c>
      <c r="F125" s="18">
        <f>G98+G100+G102+G104+G106+G108+G110+G112+G114+G116+G118+G120+G122+G123</f>
        <v>830595.24</v>
      </c>
      <c r="G125" s="18">
        <f>ROUND(E125*F125,2)</f>
        <v>830595.24</v>
      </c>
    </row>
    <row r="126" spans="1:7" ht="0.95" customHeight="1" x14ac:dyDescent="0.25">
      <c r="A126" s="19"/>
      <c r="B126" s="19"/>
      <c r="C126" s="19"/>
      <c r="D126" s="36"/>
      <c r="E126" s="19"/>
      <c r="F126" s="19"/>
      <c r="G126" s="19"/>
    </row>
    <row r="127" spans="1:7" x14ac:dyDescent="0.25">
      <c r="A127" s="8" t="s">
        <v>171</v>
      </c>
      <c r="B127" s="8" t="s">
        <v>9</v>
      </c>
      <c r="C127" s="8" t="s">
        <v>10</v>
      </c>
      <c r="D127" s="33" t="s">
        <v>172</v>
      </c>
      <c r="E127" s="9">
        <f>E175</f>
        <v>1</v>
      </c>
      <c r="F127" s="9">
        <f>F175</f>
        <v>862780.7</v>
      </c>
      <c r="G127" s="9">
        <f>G175</f>
        <v>862780.7</v>
      </c>
    </row>
    <row r="128" spans="1:7" x14ac:dyDescent="0.25">
      <c r="A128" s="10" t="s">
        <v>173</v>
      </c>
      <c r="B128" s="10" t="s">
        <v>9</v>
      </c>
      <c r="C128" s="10" t="s">
        <v>10</v>
      </c>
      <c r="D128" s="34" t="s">
        <v>174</v>
      </c>
      <c r="E128" s="11">
        <f>E161</f>
        <v>1</v>
      </c>
      <c r="F128" s="11">
        <f>F161</f>
        <v>766355.75</v>
      </c>
      <c r="G128" s="11">
        <f>G161</f>
        <v>766355.75</v>
      </c>
    </row>
    <row r="129" spans="1:7" x14ac:dyDescent="0.25">
      <c r="A129" s="12" t="s">
        <v>175</v>
      </c>
      <c r="B129" s="13" t="s">
        <v>16</v>
      </c>
      <c r="C129" s="13" t="s">
        <v>87</v>
      </c>
      <c r="D129" s="17" t="s">
        <v>176</v>
      </c>
      <c r="E129" s="14">
        <v>641.86</v>
      </c>
      <c r="F129" s="14">
        <v>30.74</v>
      </c>
      <c r="G129" s="15">
        <f>ROUND(E129*F129,2)</f>
        <v>19730.78</v>
      </c>
    </row>
    <row r="130" spans="1:7" ht="213.75" x14ac:dyDescent="0.25">
      <c r="A130" s="16"/>
      <c r="B130" s="16"/>
      <c r="C130" s="16"/>
      <c r="D130" s="17" t="s">
        <v>177</v>
      </c>
      <c r="E130" s="16"/>
      <c r="F130" s="16"/>
      <c r="G130" s="16"/>
    </row>
    <row r="131" spans="1:7" ht="22.5" x14ac:dyDescent="0.25">
      <c r="A131" s="12" t="s">
        <v>178</v>
      </c>
      <c r="B131" s="13" t="s">
        <v>16</v>
      </c>
      <c r="C131" s="13" t="s">
        <v>87</v>
      </c>
      <c r="D131" s="17" t="s">
        <v>179</v>
      </c>
      <c r="E131" s="14">
        <v>3463.35</v>
      </c>
      <c r="F131" s="14">
        <v>38.96</v>
      </c>
      <c r="G131" s="15">
        <f>ROUND(E131*F131,2)</f>
        <v>134932.12</v>
      </c>
    </row>
    <row r="132" spans="1:7" ht="168.75" x14ac:dyDescent="0.25">
      <c r="A132" s="16"/>
      <c r="B132" s="16"/>
      <c r="C132" s="16"/>
      <c r="D132" s="17" t="s">
        <v>180</v>
      </c>
      <c r="E132" s="16"/>
      <c r="F132" s="16"/>
      <c r="G132" s="16"/>
    </row>
    <row r="133" spans="1:7" x14ac:dyDescent="0.25">
      <c r="A133" s="12" t="s">
        <v>181</v>
      </c>
      <c r="B133" s="13" t="s">
        <v>16</v>
      </c>
      <c r="C133" s="13" t="s">
        <v>87</v>
      </c>
      <c r="D133" s="17" t="s">
        <v>182</v>
      </c>
      <c r="E133" s="14">
        <v>593.82000000000005</v>
      </c>
      <c r="F133" s="14">
        <v>23.36</v>
      </c>
      <c r="G133" s="15">
        <f>ROUND(E133*F133,2)</f>
        <v>13871.64</v>
      </c>
    </row>
    <row r="134" spans="1:7" ht="135" x14ac:dyDescent="0.25">
      <c r="A134" s="16"/>
      <c r="B134" s="16"/>
      <c r="C134" s="16"/>
      <c r="D134" s="17" t="s">
        <v>183</v>
      </c>
      <c r="E134" s="16"/>
      <c r="F134" s="16"/>
      <c r="G134" s="16"/>
    </row>
    <row r="135" spans="1:7" ht="22.5" x14ac:dyDescent="0.25">
      <c r="A135" s="12" t="s">
        <v>184</v>
      </c>
      <c r="B135" s="13" t="s">
        <v>16</v>
      </c>
      <c r="C135" s="13" t="s">
        <v>87</v>
      </c>
      <c r="D135" s="17" t="s">
        <v>185</v>
      </c>
      <c r="E135" s="14">
        <v>130.82</v>
      </c>
      <c r="F135" s="14">
        <v>23.36</v>
      </c>
      <c r="G135" s="15">
        <f>ROUND(E135*F135,2)</f>
        <v>3055.96</v>
      </c>
    </row>
    <row r="136" spans="1:7" ht="135" x14ac:dyDescent="0.25">
      <c r="A136" s="16"/>
      <c r="B136" s="16"/>
      <c r="C136" s="16"/>
      <c r="D136" s="17" t="s">
        <v>186</v>
      </c>
      <c r="E136" s="16"/>
      <c r="F136" s="16"/>
      <c r="G136" s="16"/>
    </row>
    <row r="137" spans="1:7" ht="22.5" x14ac:dyDescent="0.25">
      <c r="A137" s="12" t="s">
        <v>187</v>
      </c>
      <c r="B137" s="13" t="s">
        <v>16</v>
      </c>
      <c r="C137" s="13" t="s">
        <v>87</v>
      </c>
      <c r="D137" s="17" t="s">
        <v>188</v>
      </c>
      <c r="E137" s="14">
        <v>573.72</v>
      </c>
      <c r="F137" s="14">
        <v>23.36</v>
      </c>
      <c r="G137" s="15">
        <f>ROUND(E137*F137,2)</f>
        <v>13402.1</v>
      </c>
    </row>
    <row r="138" spans="1:7" ht="135" x14ac:dyDescent="0.25">
      <c r="A138" s="16"/>
      <c r="B138" s="16"/>
      <c r="C138" s="16"/>
      <c r="D138" s="17" t="s">
        <v>189</v>
      </c>
      <c r="E138" s="16"/>
      <c r="F138" s="16"/>
      <c r="G138" s="16"/>
    </row>
    <row r="139" spans="1:7" ht="22.5" x14ac:dyDescent="0.25">
      <c r="A139" s="12" t="s">
        <v>190</v>
      </c>
      <c r="B139" s="13" t="s">
        <v>16</v>
      </c>
      <c r="C139" s="13" t="s">
        <v>87</v>
      </c>
      <c r="D139" s="17" t="s">
        <v>191</v>
      </c>
      <c r="E139" s="14">
        <v>1003.06</v>
      </c>
      <c r="F139" s="14">
        <v>32.520000000000003</v>
      </c>
      <c r="G139" s="15">
        <f>ROUND(E139*F139,2)</f>
        <v>32619.51</v>
      </c>
    </row>
    <row r="140" spans="1:7" ht="409.5" x14ac:dyDescent="0.25">
      <c r="A140" s="16"/>
      <c r="B140" s="16"/>
      <c r="C140" s="16"/>
      <c r="D140" s="17" t="s">
        <v>192</v>
      </c>
      <c r="E140" s="16"/>
      <c r="F140" s="16"/>
      <c r="G140" s="16"/>
    </row>
    <row r="141" spans="1:7" ht="22.5" x14ac:dyDescent="0.25">
      <c r="A141" s="12" t="s">
        <v>193</v>
      </c>
      <c r="B141" s="13" t="s">
        <v>16</v>
      </c>
      <c r="C141" s="13" t="s">
        <v>87</v>
      </c>
      <c r="D141" s="17" t="s">
        <v>194</v>
      </c>
      <c r="E141" s="14">
        <v>914.53</v>
      </c>
      <c r="F141" s="14">
        <v>42.51</v>
      </c>
      <c r="G141" s="15">
        <f>ROUND(E141*F141,2)</f>
        <v>38876.67</v>
      </c>
    </row>
    <row r="142" spans="1:7" ht="409.5" x14ac:dyDescent="0.25">
      <c r="A142" s="16"/>
      <c r="B142" s="16"/>
      <c r="C142" s="16"/>
      <c r="D142" s="17" t="s">
        <v>195</v>
      </c>
      <c r="E142" s="16"/>
      <c r="F142" s="16"/>
      <c r="G142" s="16"/>
    </row>
    <row r="143" spans="1:7" ht="22.5" x14ac:dyDescent="0.25">
      <c r="A143" s="12" t="s">
        <v>196</v>
      </c>
      <c r="B143" s="13" t="s">
        <v>16</v>
      </c>
      <c r="C143" s="13" t="s">
        <v>87</v>
      </c>
      <c r="D143" s="17" t="s">
        <v>197</v>
      </c>
      <c r="E143" s="14">
        <v>3823.31</v>
      </c>
      <c r="F143" s="14">
        <v>31.22</v>
      </c>
      <c r="G143" s="15">
        <f>ROUND(E143*F143,2)</f>
        <v>119363.74</v>
      </c>
    </row>
    <row r="144" spans="1:7" ht="409.5" x14ac:dyDescent="0.25">
      <c r="A144" s="16"/>
      <c r="B144" s="16"/>
      <c r="C144" s="16"/>
      <c r="D144" s="17" t="s">
        <v>198</v>
      </c>
      <c r="E144" s="16"/>
      <c r="F144" s="16"/>
      <c r="G144" s="16"/>
    </row>
    <row r="145" spans="1:7" ht="22.5" x14ac:dyDescent="0.25">
      <c r="A145" s="12" t="s">
        <v>199</v>
      </c>
      <c r="B145" s="13" t="s">
        <v>16</v>
      </c>
      <c r="C145" s="13" t="s">
        <v>87</v>
      </c>
      <c r="D145" s="17" t="s">
        <v>200</v>
      </c>
      <c r="E145" s="14">
        <v>2489.2800000000002</v>
      </c>
      <c r="F145" s="14">
        <v>30.34</v>
      </c>
      <c r="G145" s="15">
        <f>ROUND(E145*F145,2)</f>
        <v>75524.759999999995</v>
      </c>
    </row>
    <row r="146" spans="1:7" ht="409.5" x14ac:dyDescent="0.25">
      <c r="A146" s="16"/>
      <c r="B146" s="16"/>
      <c r="C146" s="16"/>
      <c r="D146" s="17" t="s">
        <v>201</v>
      </c>
      <c r="E146" s="16"/>
      <c r="F146" s="16"/>
      <c r="G146" s="16"/>
    </row>
    <row r="147" spans="1:7" ht="22.5" x14ac:dyDescent="0.25">
      <c r="A147" s="12" t="s">
        <v>202</v>
      </c>
      <c r="B147" s="13" t="s">
        <v>16</v>
      </c>
      <c r="C147" s="13" t="s">
        <v>87</v>
      </c>
      <c r="D147" s="17" t="s">
        <v>203</v>
      </c>
      <c r="E147" s="14">
        <v>1419.91</v>
      </c>
      <c r="F147" s="14">
        <v>33.67</v>
      </c>
      <c r="G147" s="15">
        <f>ROUND(E147*F147,2)</f>
        <v>47808.37</v>
      </c>
    </row>
    <row r="148" spans="1:7" ht="409.5" x14ac:dyDescent="0.25">
      <c r="A148" s="16"/>
      <c r="B148" s="16"/>
      <c r="C148" s="16"/>
      <c r="D148" s="17" t="s">
        <v>204</v>
      </c>
      <c r="E148" s="16"/>
      <c r="F148" s="16"/>
      <c r="G148" s="16"/>
    </row>
    <row r="149" spans="1:7" ht="22.5" x14ac:dyDescent="0.25">
      <c r="A149" s="12" t="s">
        <v>205</v>
      </c>
      <c r="B149" s="13" t="s">
        <v>16</v>
      </c>
      <c r="C149" s="13" t="s">
        <v>87</v>
      </c>
      <c r="D149" s="17" t="s">
        <v>206</v>
      </c>
      <c r="E149" s="14">
        <v>3674.41</v>
      </c>
      <c r="F149" s="14">
        <v>42.77</v>
      </c>
      <c r="G149" s="15">
        <f>ROUND(E149*F149,2)</f>
        <v>157154.51999999999</v>
      </c>
    </row>
    <row r="150" spans="1:7" ht="348.75" x14ac:dyDescent="0.25">
      <c r="A150" s="16"/>
      <c r="B150" s="16"/>
      <c r="C150" s="16"/>
      <c r="D150" s="17" t="s">
        <v>207</v>
      </c>
      <c r="E150" s="16"/>
      <c r="F150" s="16"/>
      <c r="G150" s="16"/>
    </row>
    <row r="151" spans="1:7" ht="22.5" x14ac:dyDescent="0.25">
      <c r="A151" s="12" t="s">
        <v>208</v>
      </c>
      <c r="B151" s="13" t="s">
        <v>16</v>
      </c>
      <c r="C151" s="13" t="s">
        <v>87</v>
      </c>
      <c r="D151" s="17" t="s">
        <v>209</v>
      </c>
      <c r="E151" s="14">
        <v>304.29000000000002</v>
      </c>
      <c r="F151" s="14">
        <v>51.48</v>
      </c>
      <c r="G151" s="15">
        <f>ROUND(E151*F151,2)</f>
        <v>15664.85</v>
      </c>
    </row>
    <row r="152" spans="1:7" ht="409.5" x14ac:dyDescent="0.25">
      <c r="A152" s="16"/>
      <c r="B152" s="16"/>
      <c r="C152" s="16"/>
      <c r="D152" s="17" t="s">
        <v>210</v>
      </c>
      <c r="E152" s="16"/>
      <c r="F152" s="16"/>
      <c r="G152" s="16"/>
    </row>
    <row r="153" spans="1:7" ht="22.5" x14ac:dyDescent="0.25">
      <c r="A153" s="12" t="s">
        <v>211</v>
      </c>
      <c r="B153" s="13" t="s">
        <v>16</v>
      </c>
      <c r="C153" s="13" t="s">
        <v>87</v>
      </c>
      <c r="D153" s="17" t="s">
        <v>212</v>
      </c>
      <c r="E153" s="14">
        <v>0</v>
      </c>
      <c r="F153" s="14">
        <v>42.73</v>
      </c>
      <c r="G153" s="15">
        <f>ROUND(E153*F153,2)</f>
        <v>0</v>
      </c>
    </row>
    <row r="154" spans="1:7" ht="409.5" x14ac:dyDescent="0.25">
      <c r="A154" s="16"/>
      <c r="B154" s="16"/>
      <c r="C154" s="16"/>
      <c r="D154" s="17" t="s">
        <v>213</v>
      </c>
      <c r="E154" s="16"/>
      <c r="F154" s="16"/>
      <c r="G154" s="16"/>
    </row>
    <row r="155" spans="1:7" ht="22.5" x14ac:dyDescent="0.25">
      <c r="A155" s="12" t="s">
        <v>214</v>
      </c>
      <c r="B155" s="13" t="s">
        <v>16</v>
      </c>
      <c r="C155" s="13" t="s">
        <v>87</v>
      </c>
      <c r="D155" s="17" t="s">
        <v>215</v>
      </c>
      <c r="E155" s="14">
        <v>1737.45</v>
      </c>
      <c r="F155" s="14">
        <v>47.11</v>
      </c>
      <c r="G155" s="15">
        <f>ROUND(E155*F155,2)</f>
        <v>81851.27</v>
      </c>
    </row>
    <row r="156" spans="1:7" ht="409.5" x14ac:dyDescent="0.25">
      <c r="A156" s="16"/>
      <c r="B156" s="16"/>
      <c r="C156" s="16"/>
      <c r="D156" s="17" t="s">
        <v>216</v>
      </c>
      <c r="E156" s="16"/>
      <c r="F156" s="16"/>
      <c r="G156" s="16"/>
    </row>
    <row r="157" spans="1:7" x14ac:dyDescent="0.25">
      <c r="A157" s="12" t="s">
        <v>217</v>
      </c>
      <c r="B157" s="13" t="s">
        <v>16</v>
      </c>
      <c r="C157" s="13" t="s">
        <v>152</v>
      </c>
      <c r="D157" s="17" t="s">
        <v>218</v>
      </c>
      <c r="E157" s="14">
        <v>4</v>
      </c>
      <c r="F157" s="14">
        <v>1302.42</v>
      </c>
      <c r="G157" s="15">
        <f>ROUND(E157*F157,2)</f>
        <v>5209.68</v>
      </c>
    </row>
    <row r="158" spans="1:7" ht="409.5" x14ac:dyDescent="0.25">
      <c r="A158" s="16"/>
      <c r="B158" s="16"/>
      <c r="C158" s="16"/>
      <c r="D158" s="17" t="s">
        <v>219</v>
      </c>
      <c r="E158" s="16"/>
      <c r="F158" s="16"/>
      <c r="G158" s="16"/>
    </row>
    <row r="159" spans="1:7" x14ac:dyDescent="0.25">
      <c r="A159" s="12" t="s">
        <v>220</v>
      </c>
      <c r="B159" s="13" t="s">
        <v>16</v>
      </c>
      <c r="C159" s="13" t="s">
        <v>221</v>
      </c>
      <c r="D159" s="17" t="s">
        <v>222</v>
      </c>
      <c r="E159" s="14">
        <v>155.63999999999999</v>
      </c>
      <c r="F159" s="14">
        <v>26.13</v>
      </c>
      <c r="G159" s="15">
        <f>ROUND(E159*F159,2)</f>
        <v>4066.87</v>
      </c>
    </row>
    <row r="160" spans="1:7" x14ac:dyDescent="0.25">
      <c r="A160" s="12" t="s">
        <v>223</v>
      </c>
      <c r="B160" s="13" t="s">
        <v>16</v>
      </c>
      <c r="C160" s="13" t="s">
        <v>53</v>
      </c>
      <c r="D160" s="17" t="s">
        <v>224</v>
      </c>
      <c r="E160" s="14">
        <v>54.83</v>
      </c>
      <c r="F160" s="14">
        <v>58.78</v>
      </c>
      <c r="G160" s="15">
        <f>ROUND(E160*F160,2)</f>
        <v>3222.91</v>
      </c>
    </row>
    <row r="161" spans="1:7" x14ac:dyDescent="0.25">
      <c r="A161" s="16"/>
      <c r="B161" s="16"/>
      <c r="C161" s="16"/>
      <c r="D161" s="35" t="s">
        <v>225</v>
      </c>
      <c r="E161" s="14">
        <v>1</v>
      </c>
      <c r="F161" s="18">
        <f>G129+G131+G133+G135+G137+G139+G141+G143+G145+G147+G149+G151+G153+G155+G157+G159+G160</f>
        <v>766355.75</v>
      </c>
      <c r="G161" s="18">
        <f>ROUND(E161*F161,2)</f>
        <v>766355.75</v>
      </c>
    </row>
    <row r="162" spans="1:7" ht="0.95" customHeight="1" x14ac:dyDescent="0.25">
      <c r="A162" s="19"/>
      <c r="B162" s="19"/>
      <c r="C162" s="19"/>
      <c r="D162" s="36"/>
      <c r="E162" s="19"/>
      <c r="F162" s="19"/>
      <c r="G162" s="19"/>
    </row>
    <row r="163" spans="1:7" x14ac:dyDescent="0.25">
      <c r="A163" s="10" t="s">
        <v>226</v>
      </c>
      <c r="B163" s="10" t="s">
        <v>9</v>
      </c>
      <c r="C163" s="10" t="s">
        <v>10</v>
      </c>
      <c r="D163" s="34" t="s">
        <v>227</v>
      </c>
      <c r="E163" s="11">
        <f>E168</f>
        <v>1</v>
      </c>
      <c r="F163" s="11">
        <f>F168</f>
        <v>55505.19</v>
      </c>
      <c r="G163" s="11">
        <f>G168</f>
        <v>55505.19</v>
      </c>
    </row>
    <row r="164" spans="1:7" x14ac:dyDescent="0.25">
      <c r="A164" s="12" t="s">
        <v>175</v>
      </c>
      <c r="B164" s="13" t="s">
        <v>16</v>
      </c>
      <c r="C164" s="13" t="s">
        <v>87</v>
      </c>
      <c r="D164" s="17" t="s">
        <v>176</v>
      </c>
      <c r="E164" s="14">
        <v>677.35</v>
      </c>
      <c r="F164" s="14">
        <v>30.74</v>
      </c>
      <c r="G164" s="15">
        <f>ROUND(E164*F164,2)</f>
        <v>20821.740000000002</v>
      </c>
    </row>
    <row r="165" spans="1:7" ht="213.75" x14ac:dyDescent="0.25">
      <c r="A165" s="16"/>
      <c r="B165" s="16"/>
      <c r="C165" s="16"/>
      <c r="D165" s="17" t="s">
        <v>177</v>
      </c>
      <c r="E165" s="16"/>
      <c r="F165" s="16"/>
      <c r="G165" s="16"/>
    </row>
    <row r="166" spans="1:7" x14ac:dyDescent="0.25">
      <c r="A166" s="12" t="s">
        <v>228</v>
      </c>
      <c r="B166" s="13" t="s">
        <v>16</v>
      </c>
      <c r="C166" s="13" t="s">
        <v>53</v>
      </c>
      <c r="D166" s="17" t="s">
        <v>229</v>
      </c>
      <c r="E166" s="14">
        <v>975.35</v>
      </c>
      <c r="F166" s="14">
        <v>35.56</v>
      </c>
      <c r="G166" s="15">
        <f>ROUND(E166*F166,2)</f>
        <v>34683.449999999997</v>
      </c>
    </row>
    <row r="167" spans="1:7" ht="191.25" x14ac:dyDescent="0.25">
      <c r="A167" s="16"/>
      <c r="B167" s="16"/>
      <c r="C167" s="16"/>
      <c r="D167" s="17" t="s">
        <v>230</v>
      </c>
      <c r="E167" s="16"/>
      <c r="F167" s="16"/>
      <c r="G167" s="16"/>
    </row>
    <row r="168" spans="1:7" x14ac:dyDescent="0.25">
      <c r="A168" s="16"/>
      <c r="B168" s="16"/>
      <c r="C168" s="16"/>
      <c r="D168" s="35" t="s">
        <v>231</v>
      </c>
      <c r="E168" s="14">
        <v>1</v>
      </c>
      <c r="F168" s="18">
        <f>G164+G166</f>
        <v>55505.19</v>
      </c>
      <c r="G168" s="18">
        <f>ROUND(E168*F168,2)</f>
        <v>55505.19</v>
      </c>
    </row>
    <row r="169" spans="1:7" ht="0.95" customHeight="1" x14ac:dyDescent="0.25">
      <c r="A169" s="19"/>
      <c r="B169" s="19"/>
      <c r="C169" s="19"/>
      <c r="D169" s="36"/>
      <c r="E169" s="19"/>
      <c r="F169" s="19"/>
      <c r="G169" s="19"/>
    </row>
    <row r="170" spans="1:7" x14ac:dyDescent="0.25">
      <c r="A170" s="10" t="s">
        <v>232</v>
      </c>
      <c r="B170" s="10" t="s">
        <v>9</v>
      </c>
      <c r="C170" s="10" t="s">
        <v>10</v>
      </c>
      <c r="D170" s="34" t="s">
        <v>233</v>
      </c>
      <c r="E170" s="11">
        <f>E173</f>
        <v>1</v>
      </c>
      <c r="F170" s="11">
        <f>F173</f>
        <v>40919.760000000002</v>
      </c>
      <c r="G170" s="11">
        <f>G173</f>
        <v>40919.760000000002</v>
      </c>
    </row>
    <row r="171" spans="1:7" ht="22.5" x14ac:dyDescent="0.25">
      <c r="A171" s="12" t="s">
        <v>234</v>
      </c>
      <c r="B171" s="13" t="s">
        <v>16</v>
      </c>
      <c r="C171" s="13" t="s">
        <v>152</v>
      </c>
      <c r="D171" s="17" t="s">
        <v>235</v>
      </c>
      <c r="E171" s="14">
        <v>72</v>
      </c>
      <c r="F171" s="14">
        <v>568.33000000000004</v>
      </c>
      <c r="G171" s="15">
        <f>ROUND(E171*F171,2)</f>
        <v>40919.760000000002</v>
      </c>
    </row>
    <row r="172" spans="1:7" ht="281.25" x14ac:dyDescent="0.25">
      <c r="A172" s="16"/>
      <c r="B172" s="16"/>
      <c r="C172" s="16"/>
      <c r="D172" s="17" t="s">
        <v>236</v>
      </c>
      <c r="E172" s="16"/>
      <c r="F172" s="16"/>
      <c r="G172" s="16"/>
    </row>
    <row r="173" spans="1:7" x14ac:dyDescent="0.25">
      <c r="A173" s="16"/>
      <c r="B173" s="16"/>
      <c r="C173" s="16"/>
      <c r="D173" s="35" t="s">
        <v>237</v>
      </c>
      <c r="E173" s="14">
        <v>1</v>
      </c>
      <c r="F173" s="18">
        <f>G171</f>
        <v>40919.760000000002</v>
      </c>
      <c r="G173" s="18">
        <f>ROUND(E173*F173,2)</f>
        <v>40919.760000000002</v>
      </c>
    </row>
    <row r="174" spans="1:7" ht="0.95" customHeight="1" x14ac:dyDescent="0.25">
      <c r="A174" s="19"/>
      <c r="B174" s="19"/>
      <c r="C174" s="19"/>
      <c r="D174" s="36"/>
      <c r="E174" s="19"/>
      <c r="F174" s="19"/>
      <c r="G174" s="19"/>
    </row>
    <row r="175" spans="1:7" x14ac:dyDescent="0.25">
      <c r="A175" s="16"/>
      <c r="B175" s="16"/>
      <c r="C175" s="16"/>
      <c r="D175" s="35" t="s">
        <v>238</v>
      </c>
      <c r="E175" s="14">
        <v>1</v>
      </c>
      <c r="F175" s="18">
        <f>G128+G163+G170</f>
        <v>862780.7</v>
      </c>
      <c r="G175" s="18">
        <f>ROUND(E175*F175,2)</f>
        <v>862780.7</v>
      </c>
    </row>
    <row r="176" spans="1:7" ht="0.95" customHeight="1" x14ac:dyDescent="0.25">
      <c r="A176" s="19"/>
      <c r="B176" s="19"/>
      <c r="C176" s="19"/>
      <c r="D176" s="36"/>
      <c r="E176" s="19"/>
      <c r="F176" s="19"/>
      <c r="G176" s="19"/>
    </row>
    <row r="177" spans="1:7" x14ac:dyDescent="0.25">
      <c r="A177" s="8" t="s">
        <v>239</v>
      </c>
      <c r="B177" s="8" t="s">
        <v>9</v>
      </c>
      <c r="C177" s="8" t="s">
        <v>10</v>
      </c>
      <c r="D177" s="33" t="s">
        <v>240</v>
      </c>
      <c r="E177" s="9">
        <f>E204</f>
        <v>1</v>
      </c>
      <c r="F177" s="9">
        <f>F204</f>
        <v>147490.54999999999</v>
      </c>
      <c r="G177" s="9">
        <f>G204</f>
        <v>147490.54999999999</v>
      </c>
    </row>
    <row r="178" spans="1:7" x14ac:dyDescent="0.25">
      <c r="A178" s="10" t="s">
        <v>241</v>
      </c>
      <c r="B178" s="10" t="s">
        <v>9</v>
      </c>
      <c r="C178" s="10" t="s">
        <v>10</v>
      </c>
      <c r="D178" s="34" t="s">
        <v>242</v>
      </c>
      <c r="E178" s="11">
        <f>E197</f>
        <v>1</v>
      </c>
      <c r="F178" s="11">
        <f>F197</f>
        <v>119617.17</v>
      </c>
      <c r="G178" s="11">
        <f>G197</f>
        <v>119617.17</v>
      </c>
    </row>
    <row r="179" spans="1:7" x14ac:dyDescent="0.25">
      <c r="A179" s="20" t="s">
        <v>243</v>
      </c>
      <c r="B179" s="20" t="s">
        <v>9</v>
      </c>
      <c r="C179" s="20" t="s">
        <v>10</v>
      </c>
      <c r="D179" s="37" t="s">
        <v>244</v>
      </c>
      <c r="E179" s="21">
        <f>E186</f>
        <v>1</v>
      </c>
      <c r="F179" s="21">
        <f>F186</f>
        <v>68690.52</v>
      </c>
      <c r="G179" s="21">
        <f>G186</f>
        <v>68690.52</v>
      </c>
    </row>
    <row r="180" spans="1:7" x14ac:dyDescent="0.25">
      <c r="A180" s="12" t="s">
        <v>245</v>
      </c>
      <c r="B180" s="13" t="s">
        <v>16</v>
      </c>
      <c r="C180" s="13" t="s">
        <v>87</v>
      </c>
      <c r="D180" s="17" t="s">
        <v>246</v>
      </c>
      <c r="E180" s="14">
        <v>3653.6</v>
      </c>
      <c r="F180" s="14">
        <v>12.4</v>
      </c>
      <c r="G180" s="15">
        <f>ROUND(E180*F180,2)</f>
        <v>45304.639999999999</v>
      </c>
    </row>
    <row r="181" spans="1:7" ht="135" x14ac:dyDescent="0.25">
      <c r="A181" s="16"/>
      <c r="B181" s="16"/>
      <c r="C181" s="16"/>
      <c r="D181" s="17" t="s">
        <v>247</v>
      </c>
      <c r="E181" s="16"/>
      <c r="F181" s="16"/>
      <c r="G181" s="16"/>
    </row>
    <row r="182" spans="1:7" x14ac:dyDescent="0.25">
      <c r="A182" s="12" t="s">
        <v>248</v>
      </c>
      <c r="B182" s="13" t="s">
        <v>16</v>
      </c>
      <c r="C182" s="13" t="s">
        <v>53</v>
      </c>
      <c r="D182" s="17" t="s">
        <v>249</v>
      </c>
      <c r="E182" s="14">
        <v>0</v>
      </c>
      <c r="F182" s="14">
        <v>12.4</v>
      </c>
      <c r="G182" s="15">
        <f>ROUND(E182*F182,2)</f>
        <v>0</v>
      </c>
    </row>
    <row r="183" spans="1:7" ht="101.25" x14ac:dyDescent="0.25">
      <c r="A183" s="16"/>
      <c r="B183" s="16"/>
      <c r="C183" s="16"/>
      <c r="D183" s="17" t="s">
        <v>250</v>
      </c>
      <c r="E183" s="16"/>
      <c r="F183" s="16"/>
      <c r="G183" s="16"/>
    </row>
    <row r="184" spans="1:7" ht="22.5" x14ac:dyDescent="0.25">
      <c r="A184" s="12" t="s">
        <v>251</v>
      </c>
      <c r="B184" s="13" t="s">
        <v>16</v>
      </c>
      <c r="C184" s="13" t="s">
        <v>53</v>
      </c>
      <c r="D184" s="17" t="s">
        <v>252</v>
      </c>
      <c r="E184" s="14">
        <v>983.84</v>
      </c>
      <c r="F184" s="14">
        <v>23.77</v>
      </c>
      <c r="G184" s="15">
        <f>ROUND(E184*F184,2)</f>
        <v>23385.88</v>
      </c>
    </row>
    <row r="185" spans="1:7" ht="78.75" x14ac:dyDescent="0.25">
      <c r="A185" s="16"/>
      <c r="B185" s="16"/>
      <c r="C185" s="16"/>
      <c r="D185" s="17" t="s">
        <v>163</v>
      </c>
      <c r="E185" s="16"/>
      <c r="F185" s="16"/>
      <c r="G185" s="16"/>
    </row>
    <row r="186" spans="1:7" x14ac:dyDescent="0.25">
      <c r="A186" s="16"/>
      <c r="B186" s="16"/>
      <c r="C186" s="16"/>
      <c r="D186" s="35" t="s">
        <v>253</v>
      </c>
      <c r="E186" s="14">
        <v>1</v>
      </c>
      <c r="F186" s="18">
        <f>G180+G182+G184</f>
        <v>68690.52</v>
      </c>
      <c r="G186" s="18">
        <f>ROUND(E186*F186,2)</f>
        <v>68690.52</v>
      </c>
    </row>
    <row r="187" spans="1:7" ht="0.95" customHeight="1" x14ac:dyDescent="0.25">
      <c r="A187" s="19"/>
      <c r="B187" s="19"/>
      <c r="C187" s="19"/>
      <c r="D187" s="36"/>
      <c r="E187" s="19"/>
      <c r="F187" s="19"/>
      <c r="G187" s="19"/>
    </row>
    <row r="188" spans="1:7" ht="22.5" x14ac:dyDescent="0.25">
      <c r="A188" s="20" t="s">
        <v>254</v>
      </c>
      <c r="B188" s="20" t="s">
        <v>9</v>
      </c>
      <c r="C188" s="20" t="s">
        <v>10</v>
      </c>
      <c r="D188" s="37" t="s">
        <v>255</v>
      </c>
      <c r="E188" s="21">
        <f>E195</f>
        <v>1</v>
      </c>
      <c r="F188" s="21">
        <f>F195</f>
        <v>50926.65</v>
      </c>
      <c r="G188" s="21">
        <f>G195</f>
        <v>50926.65</v>
      </c>
    </row>
    <row r="189" spans="1:7" x14ac:dyDescent="0.25">
      <c r="A189" s="12" t="s">
        <v>256</v>
      </c>
      <c r="B189" s="13" t="s">
        <v>16</v>
      </c>
      <c r="C189" s="13" t="s">
        <v>87</v>
      </c>
      <c r="D189" s="17" t="s">
        <v>257</v>
      </c>
      <c r="E189" s="14">
        <v>2364.41</v>
      </c>
      <c r="F189" s="14">
        <v>12.4</v>
      </c>
      <c r="G189" s="15">
        <f>ROUND(E189*F189,2)</f>
        <v>29318.68</v>
      </c>
    </row>
    <row r="190" spans="1:7" ht="101.25" x14ac:dyDescent="0.25">
      <c r="A190" s="16"/>
      <c r="B190" s="16"/>
      <c r="C190" s="16"/>
      <c r="D190" s="17" t="s">
        <v>258</v>
      </c>
      <c r="E190" s="16"/>
      <c r="F190" s="16"/>
      <c r="G190" s="16"/>
    </row>
    <row r="191" spans="1:7" x14ac:dyDescent="0.25">
      <c r="A191" s="12" t="s">
        <v>245</v>
      </c>
      <c r="B191" s="13" t="s">
        <v>16</v>
      </c>
      <c r="C191" s="13" t="s">
        <v>87</v>
      </c>
      <c r="D191" s="17" t="s">
        <v>246</v>
      </c>
      <c r="E191" s="14">
        <v>138.29</v>
      </c>
      <c r="F191" s="14">
        <v>12.4</v>
      </c>
      <c r="G191" s="15">
        <f>ROUND(E191*F191,2)</f>
        <v>1714.8</v>
      </c>
    </row>
    <row r="192" spans="1:7" ht="135" x14ac:dyDescent="0.25">
      <c r="A192" s="16"/>
      <c r="B192" s="16"/>
      <c r="C192" s="16"/>
      <c r="D192" s="17" t="s">
        <v>247</v>
      </c>
      <c r="E192" s="16"/>
      <c r="F192" s="16"/>
      <c r="G192" s="16"/>
    </row>
    <row r="193" spans="1:7" x14ac:dyDescent="0.25">
      <c r="A193" s="12" t="s">
        <v>259</v>
      </c>
      <c r="B193" s="13" t="s">
        <v>16</v>
      </c>
      <c r="C193" s="13" t="s">
        <v>53</v>
      </c>
      <c r="D193" s="17" t="s">
        <v>260</v>
      </c>
      <c r="E193" s="14">
        <v>832.35</v>
      </c>
      <c r="F193" s="14">
        <v>23.9</v>
      </c>
      <c r="G193" s="15">
        <f>ROUND(E193*F193,2)</f>
        <v>19893.169999999998</v>
      </c>
    </row>
    <row r="194" spans="1:7" ht="112.5" x14ac:dyDescent="0.25">
      <c r="A194" s="16"/>
      <c r="B194" s="16"/>
      <c r="C194" s="16"/>
      <c r="D194" s="17" t="s">
        <v>261</v>
      </c>
      <c r="E194" s="16"/>
      <c r="F194" s="16"/>
      <c r="G194" s="16"/>
    </row>
    <row r="195" spans="1:7" x14ac:dyDescent="0.25">
      <c r="A195" s="16"/>
      <c r="B195" s="16"/>
      <c r="C195" s="16"/>
      <c r="D195" s="35" t="s">
        <v>262</v>
      </c>
      <c r="E195" s="14">
        <v>1</v>
      </c>
      <c r="F195" s="18">
        <f>G189+G191+G193</f>
        <v>50926.65</v>
      </c>
      <c r="G195" s="18">
        <f>ROUND(E195*F195,2)</f>
        <v>50926.65</v>
      </c>
    </row>
    <row r="196" spans="1:7" ht="0.95" customHeight="1" x14ac:dyDescent="0.25">
      <c r="A196" s="19"/>
      <c r="B196" s="19"/>
      <c r="C196" s="19"/>
      <c r="D196" s="36"/>
      <c r="E196" s="19"/>
      <c r="F196" s="19"/>
      <c r="G196" s="19"/>
    </row>
    <row r="197" spans="1:7" x14ac:dyDescent="0.25">
      <c r="A197" s="16"/>
      <c r="B197" s="16"/>
      <c r="C197" s="16"/>
      <c r="D197" s="35" t="s">
        <v>263</v>
      </c>
      <c r="E197" s="14">
        <v>1</v>
      </c>
      <c r="F197" s="18">
        <f>G179+G188</f>
        <v>119617.17</v>
      </c>
      <c r="G197" s="18">
        <f>ROUND(E197*F197,2)</f>
        <v>119617.17</v>
      </c>
    </row>
    <row r="198" spans="1:7" ht="0.95" customHeight="1" x14ac:dyDescent="0.25">
      <c r="A198" s="19"/>
      <c r="B198" s="19"/>
      <c r="C198" s="19"/>
      <c r="D198" s="36"/>
      <c r="E198" s="19"/>
      <c r="F198" s="19"/>
      <c r="G198" s="19"/>
    </row>
    <row r="199" spans="1:7" x14ac:dyDescent="0.25">
      <c r="A199" s="10" t="s">
        <v>264</v>
      </c>
      <c r="B199" s="10" t="s">
        <v>9</v>
      </c>
      <c r="C199" s="10" t="s">
        <v>10</v>
      </c>
      <c r="D199" s="34" t="s">
        <v>265</v>
      </c>
      <c r="E199" s="11">
        <f>E202</f>
        <v>1</v>
      </c>
      <c r="F199" s="11">
        <f>F202</f>
        <v>27873.38</v>
      </c>
      <c r="G199" s="11">
        <f>G202</f>
        <v>27873.38</v>
      </c>
    </row>
    <row r="200" spans="1:7" x14ac:dyDescent="0.25">
      <c r="A200" s="12" t="s">
        <v>266</v>
      </c>
      <c r="B200" s="13" t="s">
        <v>16</v>
      </c>
      <c r="C200" s="13" t="s">
        <v>53</v>
      </c>
      <c r="D200" s="17" t="s">
        <v>260</v>
      </c>
      <c r="E200" s="14">
        <v>1166.25</v>
      </c>
      <c r="F200" s="14">
        <v>23.9</v>
      </c>
      <c r="G200" s="15">
        <f>ROUND(E200*F200,2)</f>
        <v>27873.38</v>
      </c>
    </row>
    <row r="201" spans="1:7" ht="112.5" x14ac:dyDescent="0.25">
      <c r="A201" s="16"/>
      <c r="B201" s="16"/>
      <c r="C201" s="16"/>
      <c r="D201" s="17" t="s">
        <v>261</v>
      </c>
      <c r="E201" s="16"/>
      <c r="F201" s="16"/>
      <c r="G201" s="16"/>
    </row>
    <row r="202" spans="1:7" x14ac:dyDescent="0.25">
      <c r="A202" s="16"/>
      <c r="B202" s="16"/>
      <c r="C202" s="16"/>
      <c r="D202" s="35" t="s">
        <v>267</v>
      </c>
      <c r="E202" s="14">
        <v>1</v>
      </c>
      <c r="F202" s="18">
        <f>G200</f>
        <v>27873.38</v>
      </c>
      <c r="G202" s="18">
        <f>ROUND(E202*F202,2)</f>
        <v>27873.38</v>
      </c>
    </row>
    <row r="203" spans="1:7" ht="0.95" customHeight="1" x14ac:dyDescent="0.25">
      <c r="A203" s="19"/>
      <c r="B203" s="19"/>
      <c r="C203" s="19"/>
      <c r="D203" s="36"/>
      <c r="E203" s="19"/>
      <c r="F203" s="19"/>
      <c r="G203" s="19"/>
    </row>
    <row r="204" spans="1:7" x14ac:dyDescent="0.25">
      <c r="A204" s="16"/>
      <c r="B204" s="16"/>
      <c r="C204" s="16"/>
      <c r="D204" s="35" t="s">
        <v>268</v>
      </c>
      <c r="E204" s="14">
        <v>1</v>
      </c>
      <c r="F204" s="18">
        <f>G178+G199</f>
        <v>147490.54999999999</v>
      </c>
      <c r="G204" s="18">
        <f>ROUND(E204*F204,2)</f>
        <v>147490.54999999999</v>
      </c>
    </row>
    <row r="205" spans="1:7" ht="0.95" customHeight="1" x14ac:dyDescent="0.25">
      <c r="A205" s="19"/>
      <c r="B205" s="19"/>
      <c r="C205" s="19"/>
      <c r="D205" s="36"/>
      <c r="E205" s="19"/>
      <c r="F205" s="19"/>
      <c r="G205" s="19"/>
    </row>
    <row r="206" spans="1:7" x14ac:dyDescent="0.25">
      <c r="A206" s="8" t="s">
        <v>269</v>
      </c>
      <c r="B206" s="8" t="s">
        <v>9</v>
      </c>
      <c r="C206" s="8" t="s">
        <v>10</v>
      </c>
      <c r="D206" s="33" t="s">
        <v>270</v>
      </c>
      <c r="E206" s="9">
        <f>E222</f>
        <v>1</v>
      </c>
      <c r="F206" s="9">
        <f>F222</f>
        <v>104203.61</v>
      </c>
      <c r="G206" s="9">
        <f>G222</f>
        <v>104203.61</v>
      </c>
    </row>
    <row r="207" spans="1:7" x14ac:dyDescent="0.25">
      <c r="A207" s="10" t="s">
        <v>271</v>
      </c>
      <c r="B207" s="10" t="s">
        <v>9</v>
      </c>
      <c r="C207" s="10" t="s">
        <v>10</v>
      </c>
      <c r="D207" s="34" t="s">
        <v>272</v>
      </c>
      <c r="E207" s="11">
        <f>E214</f>
        <v>1</v>
      </c>
      <c r="F207" s="11">
        <f>F214</f>
        <v>82214.570000000007</v>
      </c>
      <c r="G207" s="11">
        <f>G214</f>
        <v>82214.570000000007</v>
      </c>
    </row>
    <row r="208" spans="1:7" x14ac:dyDescent="0.25">
      <c r="A208" s="12" t="s">
        <v>273</v>
      </c>
      <c r="B208" s="13" t="s">
        <v>16</v>
      </c>
      <c r="C208" s="13" t="s">
        <v>87</v>
      </c>
      <c r="D208" s="17" t="s">
        <v>274</v>
      </c>
      <c r="E208" s="14">
        <v>975.51</v>
      </c>
      <c r="F208" s="14">
        <v>40.49</v>
      </c>
      <c r="G208" s="15">
        <f>ROUND(E208*F208,2)</f>
        <v>39498.400000000001</v>
      </c>
    </row>
    <row r="209" spans="1:7" ht="360" x14ac:dyDescent="0.25">
      <c r="A209" s="16"/>
      <c r="B209" s="16"/>
      <c r="C209" s="16"/>
      <c r="D209" s="17" t="s">
        <v>275</v>
      </c>
      <c r="E209" s="16"/>
      <c r="F209" s="16"/>
      <c r="G209" s="16"/>
    </row>
    <row r="210" spans="1:7" x14ac:dyDescent="0.25">
      <c r="A210" s="12" t="s">
        <v>276</v>
      </c>
      <c r="B210" s="13" t="s">
        <v>16</v>
      </c>
      <c r="C210" s="13" t="s">
        <v>87</v>
      </c>
      <c r="D210" s="17" t="s">
        <v>277</v>
      </c>
      <c r="E210" s="14">
        <v>943.17</v>
      </c>
      <c r="F210" s="14">
        <v>45.29</v>
      </c>
      <c r="G210" s="15">
        <f>ROUND(E210*F210,2)</f>
        <v>42716.17</v>
      </c>
    </row>
    <row r="211" spans="1:7" ht="360" x14ac:dyDescent="0.25">
      <c r="A211" s="16"/>
      <c r="B211" s="16"/>
      <c r="C211" s="16"/>
      <c r="D211" s="17" t="s">
        <v>278</v>
      </c>
      <c r="E211" s="16"/>
      <c r="F211" s="16"/>
      <c r="G211" s="16"/>
    </row>
    <row r="212" spans="1:7" ht="22.5" x14ac:dyDescent="0.25">
      <c r="A212" s="12" t="s">
        <v>279</v>
      </c>
      <c r="B212" s="13" t="s">
        <v>16</v>
      </c>
      <c r="C212" s="13" t="s">
        <v>280</v>
      </c>
      <c r="D212" s="17" t="s">
        <v>281</v>
      </c>
      <c r="E212" s="14">
        <v>0</v>
      </c>
      <c r="F212" s="14">
        <v>281.32</v>
      </c>
      <c r="G212" s="15">
        <f>ROUND(E212*F212,2)</f>
        <v>0</v>
      </c>
    </row>
    <row r="213" spans="1:7" ht="247.5" x14ac:dyDescent="0.25">
      <c r="A213" s="16"/>
      <c r="B213" s="16"/>
      <c r="C213" s="16"/>
      <c r="D213" s="17" t="s">
        <v>282</v>
      </c>
      <c r="E213" s="16"/>
      <c r="F213" s="16"/>
      <c r="G213" s="16"/>
    </row>
    <row r="214" spans="1:7" x14ac:dyDescent="0.25">
      <c r="A214" s="16"/>
      <c r="B214" s="16"/>
      <c r="C214" s="16"/>
      <c r="D214" s="35" t="s">
        <v>283</v>
      </c>
      <c r="E214" s="14">
        <v>1</v>
      </c>
      <c r="F214" s="18">
        <f>G208+G210+G212</f>
        <v>82214.570000000007</v>
      </c>
      <c r="G214" s="18">
        <f>ROUND(E214*F214,2)</f>
        <v>82214.570000000007</v>
      </c>
    </row>
    <row r="215" spans="1:7" ht="0.95" customHeight="1" x14ac:dyDescent="0.25">
      <c r="A215" s="19"/>
      <c r="B215" s="19"/>
      <c r="C215" s="19"/>
      <c r="D215" s="36"/>
      <c r="E215" s="19"/>
      <c r="F215" s="19"/>
      <c r="G215" s="19"/>
    </row>
    <row r="216" spans="1:7" x14ac:dyDescent="0.25">
      <c r="A216" s="10" t="s">
        <v>284</v>
      </c>
      <c r="B216" s="10" t="s">
        <v>9</v>
      </c>
      <c r="C216" s="10" t="s">
        <v>10</v>
      </c>
      <c r="D216" s="34" t="s">
        <v>285</v>
      </c>
      <c r="E216" s="11">
        <f>E220</f>
        <v>1</v>
      </c>
      <c r="F216" s="11">
        <f>F220</f>
        <v>21989.040000000001</v>
      </c>
      <c r="G216" s="11">
        <f>G220</f>
        <v>21989.040000000001</v>
      </c>
    </row>
    <row r="217" spans="1:7" ht="22.5" x14ac:dyDescent="0.25">
      <c r="A217" s="12" t="s">
        <v>286</v>
      </c>
      <c r="B217" s="13" t="s">
        <v>16</v>
      </c>
      <c r="C217" s="13" t="s">
        <v>87</v>
      </c>
      <c r="D217" s="17" t="s">
        <v>287</v>
      </c>
      <c r="E217" s="14">
        <v>584.11</v>
      </c>
      <c r="F217" s="14">
        <v>32.799999999999997</v>
      </c>
      <c r="G217" s="15">
        <f>ROUND(E217*F217,2)</f>
        <v>19158.810000000001</v>
      </c>
    </row>
    <row r="218" spans="1:7" ht="393.75" x14ac:dyDescent="0.25">
      <c r="A218" s="16"/>
      <c r="B218" s="16"/>
      <c r="C218" s="16"/>
      <c r="D218" s="17" t="s">
        <v>288</v>
      </c>
      <c r="E218" s="16"/>
      <c r="F218" s="16"/>
      <c r="G218" s="16"/>
    </row>
    <row r="219" spans="1:7" ht="22.5" x14ac:dyDescent="0.25">
      <c r="A219" s="12" t="s">
        <v>289</v>
      </c>
      <c r="B219" s="13" t="s">
        <v>16</v>
      </c>
      <c r="C219" s="13" t="s">
        <v>53</v>
      </c>
      <c r="D219" s="17" t="s">
        <v>290</v>
      </c>
      <c r="E219" s="14">
        <v>92.19</v>
      </c>
      <c r="F219" s="14">
        <v>30.7</v>
      </c>
      <c r="G219" s="15">
        <f>ROUND(E219*F219,2)</f>
        <v>2830.23</v>
      </c>
    </row>
    <row r="220" spans="1:7" x14ac:dyDescent="0.25">
      <c r="A220" s="16"/>
      <c r="B220" s="16"/>
      <c r="C220" s="16"/>
      <c r="D220" s="35" t="s">
        <v>291</v>
      </c>
      <c r="E220" s="14">
        <v>1</v>
      </c>
      <c r="F220" s="18">
        <f>G217+G219</f>
        <v>21989.040000000001</v>
      </c>
      <c r="G220" s="18">
        <f>ROUND(E220*F220,2)</f>
        <v>21989.040000000001</v>
      </c>
    </row>
    <row r="221" spans="1:7" ht="0.95" customHeight="1" x14ac:dyDescent="0.25">
      <c r="A221" s="19"/>
      <c r="B221" s="19"/>
      <c r="C221" s="19"/>
      <c r="D221" s="36"/>
      <c r="E221" s="19"/>
      <c r="F221" s="19"/>
      <c r="G221" s="19"/>
    </row>
    <row r="222" spans="1:7" x14ac:dyDescent="0.25">
      <c r="A222" s="16"/>
      <c r="B222" s="16"/>
      <c r="C222" s="16"/>
      <c r="D222" s="35" t="s">
        <v>292</v>
      </c>
      <c r="E222" s="14">
        <v>1</v>
      </c>
      <c r="F222" s="18">
        <f>G207+G216</f>
        <v>104203.61</v>
      </c>
      <c r="G222" s="18">
        <f>ROUND(E222*F222,2)</f>
        <v>104203.61</v>
      </c>
    </row>
    <row r="223" spans="1:7" ht="0.95" customHeight="1" x14ac:dyDescent="0.25">
      <c r="A223" s="19"/>
      <c r="B223" s="19"/>
      <c r="C223" s="19"/>
      <c r="D223" s="36"/>
      <c r="E223" s="19"/>
      <c r="F223" s="19"/>
      <c r="G223" s="19"/>
    </row>
    <row r="224" spans="1:7" x14ac:dyDescent="0.25">
      <c r="A224" s="8" t="s">
        <v>293</v>
      </c>
      <c r="B224" s="8" t="s">
        <v>9</v>
      </c>
      <c r="C224" s="8" t="s">
        <v>10</v>
      </c>
      <c r="D224" s="33" t="s">
        <v>294</v>
      </c>
      <c r="E224" s="9">
        <f>E266</f>
        <v>1</v>
      </c>
      <c r="F224" s="9">
        <f>F266</f>
        <v>610331.89</v>
      </c>
      <c r="G224" s="9">
        <f>G266</f>
        <v>610331.89</v>
      </c>
    </row>
    <row r="225" spans="1:7" x14ac:dyDescent="0.25">
      <c r="A225" s="10" t="s">
        <v>295</v>
      </c>
      <c r="B225" s="10" t="s">
        <v>9</v>
      </c>
      <c r="C225" s="10" t="s">
        <v>10</v>
      </c>
      <c r="D225" s="34" t="s">
        <v>296</v>
      </c>
      <c r="E225" s="11">
        <f>E259</f>
        <v>1</v>
      </c>
      <c r="F225" s="11">
        <f>F259</f>
        <v>604344.88</v>
      </c>
      <c r="G225" s="11">
        <f>G259</f>
        <v>604344.88</v>
      </c>
    </row>
    <row r="226" spans="1:7" x14ac:dyDescent="0.25">
      <c r="A226" s="20" t="s">
        <v>297</v>
      </c>
      <c r="B226" s="20" t="s">
        <v>9</v>
      </c>
      <c r="C226" s="20" t="s">
        <v>10</v>
      </c>
      <c r="D226" s="37" t="s">
        <v>298</v>
      </c>
      <c r="E226" s="21">
        <f>E241</f>
        <v>1</v>
      </c>
      <c r="F226" s="21">
        <f>F241</f>
        <v>483213.5</v>
      </c>
      <c r="G226" s="21">
        <f>G241</f>
        <v>483213.5</v>
      </c>
    </row>
    <row r="227" spans="1:7" x14ac:dyDescent="0.25">
      <c r="A227" s="12" t="s">
        <v>299</v>
      </c>
      <c r="B227" s="13" t="s">
        <v>16</v>
      </c>
      <c r="C227" s="13" t="s">
        <v>87</v>
      </c>
      <c r="D227" s="17" t="s">
        <v>300</v>
      </c>
      <c r="E227" s="14">
        <v>213.33</v>
      </c>
      <c r="F227" s="14">
        <v>46.36</v>
      </c>
      <c r="G227" s="15">
        <f>ROUND(E227*F227,2)</f>
        <v>9889.98</v>
      </c>
    </row>
    <row r="228" spans="1:7" ht="213.75" x14ac:dyDescent="0.25">
      <c r="A228" s="16"/>
      <c r="B228" s="16"/>
      <c r="C228" s="16"/>
      <c r="D228" s="17" t="s">
        <v>301</v>
      </c>
      <c r="E228" s="16"/>
      <c r="F228" s="16"/>
      <c r="G228" s="16"/>
    </row>
    <row r="229" spans="1:7" x14ac:dyDescent="0.25">
      <c r="A229" s="12" t="s">
        <v>302</v>
      </c>
      <c r="B229" s="13" t="s">
        <v>16</v>
      </c>
      <c r="C229" s="13" t="s">
        <v>87</v>
      </c>
      <c r="D229" s="17" t="s">
        <v>303</v>
      </c>
      <c r="E229" s="14">
        <v>177.13</v>
      </c>
      <c r="F229" s="14">
        <v>46.36</v>
      </c>
      <c r="G229" s="15">
        <f>ROUND(E229*F229,2)</f>
        <v>8211.75</v>
      </c>
    </row>
    <row r="230" spans="1:7" ht="213.75" x14ac:dyDescent="0.25">
      <c r="A230" s="16"/>
      <c r="B230" s="16"/>
      <c r="C230" s="16"/>
      <c r="D230" s="17" t="s">
        <v>304</v>
      </c>
      <c r="E230" s="16"/>
      <c r="F230" s="16"/>
      <c r="G230" s="16"/>
    </row>
    <row r="231" spans="1:7" x14ac:dyDescent="0.25">
      <c r="A231" s="12" t="s">
        <v>305</v>
      </c>
      <c r="B231" s="13" t="s">
        <v>16</v>
      </c>
      <c r="C231" s="13" t="s">
        <v>87</v>
      </c>
      <c r="D231" s="17" t="s">
        <v>306</v>
      </c>
      <c r="E231" s="14">
        <v>188.51</v>
      </c>
      <c r="F231" s="14">
        <v>68.239999999999995</v>
      </c>
      <c r="G231" s="15">
        <f>ROUND(E231*F231,2)</f>
        <v>12863.92</v>
      </c>
    </row>
    <row r="232" spans="1:7" ht="213.75" x14ac:dyDescent="0.25">
      <c r="A232" s="16"/>
      <c r="B232" s="16"/>
      <c r="C232" s="16"/>
      <c r="D232" s="17" t="s">
        <v>307</v>
      </c>
      <c r="E232" s="16"/>
      <c r="F232" s="16"/>
      <c r="G232" s="16"/>
    </row>
    <row r="233" spans="1:7" x14ac:dyDescent="0.25">
      <c r="A233" s="12" t="s">
        <v>308</v>
      </c>
      <c r="B233" s="13" t="s">
        <v>16</v>
      </c>
      <c r="C233" s="13" t="s">
        <v>87</v>
      </c>
      <c r="D233" s="17" t="s">
        <v>309</v>
      </c>
      <c r="E233" s="14">
        <v>5033.01</v>
      </c>
      <c r="F233" s="14">
        <v>47.49</v>
      </c>
      <c r="G233" s="15">
        <f>ROUND(E233*F233,2)</f>
        <v>239017.64</v>
      </c>
    </row>
    <row r="234" spans="1:7" ht="247.5" x14ac:dyDescent="0.25">
      <c r="A234" s="16"/>
      <c r="B234" s="16"/>
      <c r="C234" s="16"/>
      <c r="D234" s="17" t="s">
        <v>310</v>
      </c>
      <c r="E234" s="16"/>
      <c r="F234" s="16"/>
      <c r="G234" s="16"/>
    </row>
    <row r="235" spans="1:7" x14ac:dyDescent="0.25">
      <c r="A235" s="12" t="s">
        <v>311</v>
      </c>
      <c r="B235" s="13" t="s">
        <v>16</v>
      </c>
      <c r="C235" s="13" t="s">
        <v>87</v>
      </c>
      <c r="D235" s="17" t="s">
        <v>312</v>
      </c>
      <c r="E235" s="14">
        <v>6053.66</v>
      </c>
      <c r="F235" s="14">
        <v>14.52</v>
      </c>
      <c r="G235" s="15">
        <f>ROUND(E235*F235,2)</f>
        <v>87899.14</v>
      </c>
    </row>
    <row r="236" spans="1:7" ht="168.75" x14ac:dyDescent="0.25">
      <c r="A236" s="16"/>
      <c r="B236" s="16"/>
      <c r="C236" s="16"/>
      <c r="D236" s="17" t="s">
        <v>313</v>
      </c>
      <c r="E236" s="16"/>
      <c r="F236" s="16"/>
      <c r="G236" s="16"/>
    </row>
    <row r="237" spans="1:7" x14ac:dyDescent="0.25">
      <c r="A237" s="12" t="s">
        <v>314</v>
      </c>
      <c r="B237" s="13" t="s">
        <v>16</v>
      </c>
      <c r="C237" s="13" t="s">
        <v>87</v>
      </c>
      <c r="D237" s="17" t="s">
        <v>315</v>
      </c>
      <c r="E237" s="14">
        <v>2108.71</v>
      </c>
      <c r="F237" s="14">
        <v>57.79</v>
      </c>
      <c r="G237" s="15">
        <f>ROUND(E237*F237,2)</f>
        <v>121862.35</v>
      </c>
    </row>
    <row r="238" spans="1:7" ht="236.25" x14ac:dyDescent="0.25">
      <c r="A238" s="16"/>
      <c r="B238" s="16"/>
      <c r="C238" s="16"/>
      <c r="D238" s="17" t="s">
        <v>316</v>
      </c>
      <c r="E238" s="16"/>
      <c r="F238" s="16"/>
      <c r="G238" s="16"/>
    </row>
    <row r="239" spans="1:7" x14ac:dyDescent="0.25">
      <c r="A239" s="12" t="s">
        <v>317</v>
      </c>
      <c r="B239" s="13" t="s">
        <v>16</v>
      </c>
      <c r="C239" s="13" t="s">
        <v>87</v>
      </c>
      <c r="D239" s="17" t="s">
        <v>318</v>
      </c>
      <c r="E239" s="14">
        <v>982.64</v>
      </c>
      <c r="F239" s="14">
        <v>3.53</v>
      </c>
      <c r="G239" s="15">
        <f>ROUND(E239*F239,2)</f>
        <v>3468.72</v>
      </c>
    </row>
    <row r="240" spans="1:7" ht="67.5" x14ac:dyDescent="0.25">
      <c r="A240" s="16"/>
      <c r="B240" s="16"/>
      <c r="C240" s="16"/>
      <c r="D240" s="17" t="s">
        <v>319</v>
      </c>
      <c r="E240" s="16"/>
      <c r="F240" s="16"/>
      <c r="G240" s="16"/>
    </row>
    <row r="241" spans="1:7" x14ac:dyDescent="0.25">
      <c r="A241" s="16"/>
      <c r="B241" s="16"/>
      <c r="C241" s="16"/>
      <c r="D241" s="35" t="s">
        <v>320</v>
      </c>
      <c r="E241" s="14">
        <v>1</v>
      </c>
      <c r="F241" s="18">
        <f>G227+G229+G231+G233+G235+G237+G239</f>
        <v>483213.5</v>
      </c>
      <c r="G241" s="18">
        <f>ROUND(E241*F241,2)</f>
        <v>483213.5</v>
      </c>
    </row>
    <row r="242" spans="1:7" ht="0.95" customHeight="1" x14ac:dyDescent="0.25">
      <c r="A242" s="19"/>
      <c r="B242" s="19"/>
      <c r="C242" s="19"/>
      <c r="D242" s="36"/>
      <c r="E242" s="19"/>
      <c r="F242" s="19"/>
      <c r="G242" s="19"/>
    </row>
    <row r="243" spans="1:7" x14ac:dyDescent="0.25">
      <c r="A243" s="20" t="s">
        <v>321</v>
      </c>
      <c r="B243" s="20" t="s">
        <v>9</v>
      </c>
      <c r="C243" s="20" t="s">
        <v>10</v>
      </c>
      <c r="D243" s="37" t="s">
        <v>322</v>
      </c>
      <c r="E243" s="21">
        <f>E257</f>
        <v>1</v>
      </c>
      <c r="F243" s="21">
        <f>F257</f>
        <v>121131.38</v>
      </c>
      <c r="G243" s="21">
        <f>G257</f>
        <v>121131.38</v>
      </c>
    </row>
    <row r="244" spans="1:7" ht="22.5" x14ac:dyDescent="0.25">
      <c r="A244" s="12" t="s">
        <v>323</v>
      </c>
      <c r="B244" s="13" t="s">
        <v>16</v>
      </c>
      <c r="C244" s="13" t="s">
        <v>87</v>
      </c>
      <c r="D244" s="17" t="s">
        <v>324</v>
      </c>
      <c r="E244" s="14">
        <v>594.54999999999995</v>
      </c>
      <c r="F244" s="14">
        <v>117.89</v>
      </c>
      <c r="G244" s="15">
        <f>ROUND(E244*F244,2)</f>
        <v>70091.5</v>
      </c>
    </row>
    <row r="245" spans="1:7" ht="409.5" x14ac:dyDescent="0.25">
      <c r="A245" s="16"/>
      <c r="B245" s="16"/>
      <c r="C245" s="16"/>
      <c r="D245" s="17" t="s">
        <v>325</v>
      </c>
      <c r="E245" s="16"/>
      <c r="F245" s="16"/>
      <c r="G245" s="16"/>
    </row>
    <row r="246" spans="1:7" x14ac:dyDescent="0.25">
      <c r="A246" s="12" t="s">
        <v>326</v>
      </c>
      <c r="B246" s="13" t="s">
        <v>16</v>
      </c>
      <c r="C246" s="13" t="s">
        <v>142</v>
      </c>
      <c r="D246" s="17" t="s">
        <v>327</v>
      </c>
      <c r="E246" s="14">
        <v>292</v>
      </c>
      <c r="F246" s="14">
        <v>104.91</v>
      </c>
      <c r="G246" s="15">
        <f>ROUND(E246*F246,2)</f>
        <v>30633.72</v>
      </c>
    </row>
    <row r="247" spans="1:7" ht="225" x14ac:dyDescent="0.25">
      <c r="A247" s="16"/>
      <c r="B247" s="16"/>
      <c r="C247" s="16"/>
      <c r="D247" s="17" t="s">
        <v>328</v>
      </c>
      <c r="E247" s="16"/>
      <c r="F247" s="16"/>
      <c r="G247" s="16"/>
    </row>
    <row r="248" spans="1:7" x14ac:dyDescent="0.25">
      <c r="A248" s="12" t="s">
        <v>329</v>
      </c>
      <c r="B248" s="13" t="s">
        <v>16</v>
      </c>
      <c r="C248" s="13" t="s">
        <v>87</v>
      </c>
      <c r="D248" s="17" t="s">
        <v>330</v>
      </c>
      <c r="E248" s="14">
        <v>119.92</v>
      </c>
      <c r="F248" s="14">
        <v>62.36</v>
      </c>
      <c r="G248" s="15">
        <f>ROUND(E248*F248,2)</f>
        <v>7478.21</v>
      </c>
    </row>
    <row r="249" spans="1:7" ht="157.5" x14ac:dyDescent="0.25">
      <c r="A249" s="16"/>
      <c r="B249" s="16"/>
      <c r="C249" s="16"/>
      <c r="D249" s="17" t="s">
        <v>331</v>
      </c>
      <c r="E249" s="16"/>
      <c r="F249" s="16"/>
      <c r="G249" s="16"/>
    </row>
    <row r="250" spans="1:7" x14ac:dyDescent="0.25">
      <c r="A250" s="12" t="s">
        <v>311</v>
      </c>
      <c r="B250" s="13" t="s">
        <v>16</v>
      </c>
      <c r="C250" s="13" t="s">
        <v>87</v>
      </c>
      <c r="D250" s="17" t="s">
        <v>312</v>
      </c>
      <c r="E250" s="14">
        <v>119.92</v>
      </c>
      <c r="F250" s="14">
        <v>14.52</v>
      </c>
      <c r="G250" s="15">
        <f>ROUND(E250*F250,2)</f>
        <v>1741.24</v>
      </c>
    </row>
    <row r="251" spans="1:7" ht="168.75" x14ac:dyDescent="0.25">
      <c r="A251" s="16"/>
      <c r="B251" s="16"/>
      <c r="C251" s="16"/>
      <c r="D251" s="17" t="s">
        <v>313</v>
      </c>
      <c r="E251" s="16"/>
      <c r="F251" s="16"/>
      <c r="G251" s="16"/>
    </row>
    <row r="252" spans="1:7" x14ac:dyDescent="0.25">
      <c r="A252" s="12" t="s">
        <v>332</v>
      </c>
      <c r="B252" s="13" t="s">
        <v>16</v>
      </c>
      <c r="C252" s="13" t="s">
        <v>53</v>
      </c>
      <c r="D252" s="17" t="s">
        <v>333</v>
      </c>
      <c r="E252" s="14">
        <v>94.32</v>
      </c>
      <c r="F252" s="14">
        <v>103.08</v>
      </c>
      <c r="G252" s="15">
        <f>ROUND(E252*F252,2)</f>
        <v>9722.51</v>
      </c>
    </row>
    <row r="253" spans="1:7" ht="409.5" x14ac:dyDescent="0.25">
      <c r="A253" s="16"/>
      <c r="B253" s="16"/>
      <c r="C253" s="16"/>
      <c r="D253" s="17" t="s">
        <v>325</v>
      </c>
      <c r="E253" s="16"/>
      <c r="F253" s="16"/>
      <c r="G253" s="16"/>
    </row>
    <row r="254" spans="1:7" x14ac:dyDescent="0.25">
      <c r="A254" s="12" t="s">
        <v>334</v>
      </c>
      <c r="B254" s="13" t="s">
        <v>16</v>
      </c>
      <c r="C254" s="13" t="s">
        <v>87</v>
      </c>
      <c r="D254" s="17" t="s">
        <v>335</v>
      </c>
      <c r="E254" s="14">
        <v>0</v>
      </c>
      <c r="F254" s="14">
        <v>49.93</v>
      </c>
      <c r="G254" s="15">
        <f>ROUND(E254*F254,2)</f>
        <v>0</v>
      </c>
    </row>
    <row r="255" spans="1:7" ht="393.75" x14ac:dyDescent="0.25">
      <c r="A255" s="16"/>
      <c r="B255" s="16"/>
      <c r="C255" s="16"/>
      <c r="D255" s="17" t="s">
        <v>336</v>
      </c>
      <c r="E255" s="16"/>
      <c r="F255" s="16"/>
      <c r="G255" s="16"/>
    </row>
    <row r="256" spans="1:7" ht="22.5" x14ac:dyDescent="0.25">
      <c r="A256" s="12" t="s">
        <v>337</v>
      </c>
      <c r="B256" s="13" t="s">
        <v>16</v>
      </c>
      <c r="C256" s="13" t="s">
        <v>87</v>
      </c>
      <c r="D256" s="17" t="s">
        <v>338</v>
      </c>
      <c r="E256" s="14">
        <v>31.59</v>
      </c>
      <c r="F256" s="14">
        <v>46.35</v>
      </c>
      <c r="G256" s="15">
        <f>ROUND(E256*F256,2)</f>
        <v>1464.2</v>
      </c>
    </row>
    <row r="257" spans="1:7" x14ac:dyDescent="0.25">
      <c r="A257" s="16"/>
      <c r="B257" s="16"/>
      <c r="C257" s="16"/>
      <c r="D257" s="35" t="s">
        <v>339</v>
      </c>
      <c r="E257" s="14">
        <v>1</v>
      </c>
      <c r="F257" s="18">
        <f>G244+G246+G248+G250+G252+G254+G256</f>
        <v>121131.38</v>
      </c>
      <c r="G257" s="18">
        <f>ROUND(E257*F257,2)</f>
        <v>121131.38</v>
      </c>
    </row>
    <row r="258" spans="1:7" ht="0.95" customHeight="1" x14ac:dyDescent="0.25">
      <c r="A258" s="19"/>
      <c r="B258" s="19"/>
      <c r="C258" s="19"/>
      <c r="D258" s="36"/>
      <c r="E258" s="19"/>
      <c r="F258" s="19"/>
      <c r="G258" s="19"/>
    </row>
    <row r="259" spans="1:7" x14ac:dyDescent="0.25">
      <c r="A259" s="16"/>
      <c r="B259" s="16"/>
      <c r="C259" s="16"/>
      <c r="D259" s="35" t="s">
        <v>340</v>
      </c>
      <c r="E259" s="14">
        <v>1</v>
      </c>
      <c r="F259" s="18">
        <f>G226+G243</f>
        <v>604344.88</v>
      </c>
      <c r="G259" s="18">
        <f>ROUND(E259*F259,2)</f>
        <v>604344.88</v>
      </c>
    </row>
    <row r="260" spans="1:7" ht="0.95" customHeight="1" x14ac:dyDescent="0.25">
      <c r="A260" s="19"/>
      <c r="B260" s="19"/>
      <c r="C260" s="19"/>
      <c r="D260" s="36"/>
      <c r="E260" s="19"/>
      <c r="F260" s="19"/>
      <c r="G260" s="19"/>
    </row>
    <row r="261" spans="1:7" x14ac:dyDescent="0.25">
      <c r="A261" s="10" t="s">
        <v>341</v>
      </c>
      <c r="B261" s="10" t="s">
        <v>9</v>
      </c>
      <c r="C261" s="10" t="s">
        <v>10</v>
      </c>
      <c r="D261" s="34" t="s">
        <v>342</v>
      </c>
      <c r="E261" s="11">
        <f>E264</f>
        <v>1</v>
      </c>
      <c r="F261" s="11">
        <f>F264</f>
        <v>5987.01</v>
      </c>
      <c r="G261" s="11">
        <f>G264</f>
        <v>5987.01</v>
      </c>
    </row>
    <row r="262" spans="1:7" x14ac:dyDescent="0.25">
      <c r="A262" s="12" t="s">
        <v>343</v>
      </c>
      <c r="B262" s="13" t="s">
        <v>16</v>
      </c>
      <c r="C262" s="13" t="s">
        <v>142</v>
      </c>
      <c r="D262" s="17" t="s">
        <v>344</v>
      </c>
      <c r="E262" s="14">
        <v>59.9</v>
      </c>
      <c r="F262" s="14">
        <v>99.95</v>
      </c>
      <c r="G262" s="15">
        <f>ROUND(E262*F262,2)</f>
        <v>5987.01</v>
      </c>
    </row>
    <row r="263" spans="1:7" ht="213.75" x14ac:dyDescent="0.25">
      <c r="A263" s="16"/>
      <c r="B263" s="16"/>
      <c r="C263" s="16"/>
      <c r="D263" s="17" t="s">
        <v>345</v>
      </c>
      <c r="E263" s="16"/>
      <c r="F263" s="16"/>
      <c r="G263" s="16"/>
    </row>
    <row r="264" spans="1:7" x14ac:dyDescent="0.25">
      <c r="A264" s="16"/>
      <c r="B264" s="16"/>
      <c r="C264" s="16"/>
      <c r="D264" s="35" t="s">
        <v>346</v>
      </c>
      <c r="E264" s="14">
        <v>1</v>
      </c>
      <c r="F264" s="18">
        <f>G262</f>
        <v>5987.01</v>
      </c>
      <c r="G264" s="18">
        <f>ROUND(E264*F264,2)</f>
        <v>5987.01</v>
      </c>
    </row>
    <row r="265" spans="1:7" ht="0.95" customHeight="1" x14ac:dyDescent="0.25">
      <c r="A265" s="19"/>
      <c r="B265" s="19"/>
      <c r="C265" s="19"/>
      <c r="D265" s="36"/>
      <c r="E265" s="19"/>
      <c r="F265" s="19"/>
      <c r="G265" s="19"/>
    </row>
    <row r="266" spans="1:7" x14ac:dyDescent="0.25">
      <c r="A266" s="16"/>
      <c r="B266" s="16"/>
      <c r="C266" s="16"/>
      <c r="D266" s="35" t="s">
        <v>347</v>
      </c>
      <c r="E266" s="14">
        <v>1</v>
      </c>
      <c r="F266" s="18">
        <f>G225+G261</f>
        <v>610331.89</v>
      </c>
      <c r="G266" s="18">
        <f>ROUND(E266*F266,2)</f>
        <v>610331.89</v>
      </c>
    </row>
    <row r="267" spans="1:7" ht="0.95" customHeight="1" x14ac:dyDescent="0.25">
      <c r="A267" s="19"/>
      <c r="B267" s="19"/>
      <c r="C267" s="19"/>
      <c r="D267" s="36"/>
      <c r="E267" s="19"/>
      <c r="F267" s="19"/>
      <c r="G267" s="19"/>
    </row>
    <row r="268" spans="1:7" x14ac:dyDescent="0.25">
      <c r="A268" s="8" t="s">
        <v>348</v>
      </c>
      <c r="B268" s="8" t="s">
        <v>9</v>
      </c>
      <c r="C268" s="8" t="s">
        <v>10</v>
      </c>
      <c r="D268" s="33" t="s">
        <v>349</v>
      </c>
      <c r="E268" s="9">
        <f>E297</f>
        <v>1</v>
      </c>
      <c r="F268" s="9">
        <f>F297</f>
        <v>185329.38</v>
      </c>
      <c r="G268" s="9">
        <f>G297</f>
        <v>185329.38</v>
      </c>
    </row>
    <row r="269" spans="1:7" x14ac:dyDescent="0.25">
      <c r="A269" s="10" t="s">
        <v>350</v>
      </c>
      <c r="B269" s="10" t="s">
        <v>9</v>
      </c>
      <c r="C269" s="10" t="s">
        <v>10</v>
      </c>
      <c r="D269" s="34" t="s">
        <v>351</v>
      </c>
      <c r="E269" s="11">
        <f>E294</f>
        <v>1</v>
      </c>
      <c r="F269" s="11">
        <f>F294</f>
        <v>185329.38</v>
      </c>
      <c r="G269" s="11">
        <f>G294</f>
        <v>185329.38</v>
      </c>
    </row>
    <row r="270" spans="1:7" x14ac:dyDescent="0.25">
      <c r="A270" s="20" t="s">
        <v>352</v>
      </c>
      <c r="B270" s="20" t="s">
        <v>9</v>
      </c>
      <c r="C270" s="20" t="s">
        <v>10</v>
      </c>
      <c r="D270" s="37" t="s">
        <v>353</v>
      </c>
      <c r="E270" s="21">
        <f>E279</f>
        <v>1</v>
      </c>
      <c r="F270" s="21">
        <f>F279</f>
        <v>160753.29999999999</v>
      </c>
      <c r="G270" s="21">
        <f>G279</f>
        <v>160753.29999999999</v>
      </c>
    </row>
    <row r="271" spans="1:7" x14ac:dyDescent="0.25">
      <c r="A271" s="12" t="s">
        <v>354</v>
      </c>
      <c r="B271" s="13" t="s">
        <v>16</v>
      </c>
      <c r="C271" s="13" t="s">
        <v>87</v>
      </c>
      <c r="D271" s="17" t="s">
        <v>355</v>
      </c>
      <c r="E271" s="14">
        <v>891.27</v>
      </c>
      <c r="F271" s="14">
        <v>46.49</v>
      </c>
      <c r="G271" s="15">
        <f>ROUND(E271*F271,2)</f>
        <v>41435.14</v>
      </c>
    </row>
    <row r="272" spans="1:7" ht="236.25" x14ac:dyDescent="0.25">
      <c r="A272" s="16"/>
      <c r="B272" s="16"/>
      <c r="C272" s="16"/>
      <c r="D272" s="17" t="s">
        <v>356</v>
      </c>
      <c r="E272" s="16"/>
      <c r="F272" s="16"/>
      <c r="G272" s="16"/>
    </row>
    <row r="273" spans="1:7" x14ac:dyDescent="0.25">
      <c r="A273" s="12" t="s">
        <v>357</v>
      </c>
      <c r="B273" s="13" t="s">
        <v>16</v>
      </c>
      <c r="C273" s="13" t="s">
        <v>87</v>
      </c>
      <c r="D273" s="17" t="s">
        <v>358</v>
      </c>
      <c r="E273" s="14">
        <v>842.56</v>
      </c>
      <c r="F273" s="14">
        <v>46.49</v>
      </c>
      <c r="G273" s="15">
        <f>ROUND(E273*F273,2)</f>
        <v>39170.61</v>
      </c>
    </row>
    <row r="274" spans="1:7" ht="236.25" x14ac:dyDescent="0.25">
      <c r="A274" s="16"/>
      <c r="B274" s="16"/>
      <c r="C274" s="16"/>
      <c r="D274" s="17" t="s">
        <v>359</v>
      </c>
      <c r="E274" s="16"/>
      <c r="F274" s="16"/>
      <c r="G274" s="16"/>
    </row>
    <row r="275" spans="1:7" x14ac:dyDescent="0.25">
      <c r="A275" s="12" t="s">
        <v>360</v>
      </c>
      <c r="B275" s="13" t="s">
        <v>16</v>
      </c>
      <c r="C275" s="13" t="s">
        <v>53</v>
      </c>
      <c r="D275" s="17" t="s">
        <v>361</v>
      </c>
      <c r="E275" s="14">
        <v>719.96</v>
      </c>
      <c r="F275" s="14">
        <v>46.49</v>
      </c>
      <c r="G275" s="15">
        <f>ROUND(E275*F275,2)</f>
        <v>33470.94</v>
      </c>
    </row>
    <row r="276" spans="1:7" ht="247.5" x14ac:dyDescent="0.25">
      <c r="A276" s="16"/>
      <c r="B276" s="16"/>
      <c r="C276" s="16"/>
      <c r="D276" s="17" t="s">
        <v>362</v>
      </c>
      <c r="E276" s="16"/>
      <c r="F276" s="16"/>
      <c r="G276" s="16"/>
    </row>
    <row r="277" spans="1:7" x14ac:dyDescent="0.25">
      <c r="A277" s="12" t="s">
        <v>363</v>
      </c>
      <c r="B277" s="13" t="s">
        <v>16</v>
      </c>
      <c r="C277" s="13" t="s">
        <v>53</v>
      </c>
      <c r="D277" s="17" t="s">
        <v>364</v>
      </c>
      <c r="E277" s="14">
        <v>750.79</v>
      </c>
      <c r="F277" s="14">
        <v>62.17</v>
      </c>
      <c r="G277" s="15">
        <f>ROUND(E277*F277,2)</f>
        <v>46676.61</v>
      </c>
    </row>
    <row r="278" spans="1:7" ht="225" x14ac:dyDescent="0.25">
      <c r="A278" s="16"/>
      <c r="B278" s="16"/>
      <c r="C278" s="16"/>
      <c r="D278" s="17" t="s">
        <v>365</v>
      </c>
      <c r="E278" s="16"/>
      <c r="F278" s="16"/>
      <c r="G278" s="16"/>
    </row>
    <row r="279" spans="1:7" x14ac:dyDescent="0.25">
      <c r="A279" s="16"/>
      <c r="B279" s="16"/>
      <c r="C279" s="16"/>
      <c r="D279" s="35" t="s">
        <v>366</v>
      </c>
      <c r="E279" s="14">
        <v>1</v>
      </c>
      <c r="F279" s="18">
        <f>G271+G273+G275+G277</f>
        <v>160753.29999999999</v>
      </c>
      <c r="G279" s="18">
        <f>ROUND(E279*F279,2)</f>
        <v>160753.29999999999</v>
      </c>
    </row>
    <row r="280" spans="1:7" ht="0.95" customHeight="1" x14ac:dyDescent="0.25">
      <c r="A280" s="19"/>
      <c r="B280" s="19"/>
      <c r="C280" s="19"/>
      <c r="D280" s="36"/>
      <c r="E280" s="19"/>
      <c r="F280" s="19"/>
      <c r="G280" s="19"/>
    </row>
    <row r="281" spans="1:7" x14ac:dyDescent="0.25">
      <c r="A281" s="20" t="s">
        <v>367</v>
      </c>
      <c r="B281" s="20" t="s">
        <v>9</v>
      </c>
      <c r="C281" s="20" t="s">
        <v>10</v>
      </c>
      <c r="D281" s="37" t="s">
        <v>368</v>
      </c>
      <c r="E281" s="21">
        <f>E292</f>
        <v>1</v>
      </c>
      <c r="F281" s="21">
        <f>F292</f>
        <v>24576.080000000002</v>
      </c>
      <c r="G281" s="21">
        <f>G292</f>
        <v>24576.080000000002</v>
      </c>
    </row>
    <row r="282" spans="1:7" x14ac:dyDescent="0.25">
      <c r="A282" s="12" t="s">
        <v>369</v>
      </c>
      <c r="B282" s="13" t="s">
        <v>16</v>
      </c>
      <c r="C282" s="13" t="s">
        <v>87</v>
      </c>
      <c r="D282" s="17" t="s">
        <v>370</v>
      </c>
      <c r="E282" s="14">
        <v>52.08</v>
      </c>
      <c r="F282" s="14">
        <v>143.69</v>
      </c>
      <c r="G282" s="15">
        <f>ROUND(E282*F282,2)</f>
        <v>7483.38</v>
      </c>
    </row>
    <row r="283" spans="1:7" ht="112.5" x14ac:dyDescent="0.25">
      <c r="A283" s="16"/>
      <c r="B283" s="16"/>
      <c r="C283" s="16"/>
      <c r="D283" s="17" t="s">
        <v>371</v>
      </c>
      <c r="E283" s="16"/>
      <c r="F283" s="16"/>
      <c r="G283" s="16"/>
    </row>
    <row r="284" spans="1:7" ht="22.5" x14ac:dyDescent="0.25">
      <c r="A284" s="12" t="s">
        <v>372</v>
      </c>
      <c r="B284" s="13" t="s">
        <v>16</v>
      </c>
      <c r="C284" s="13" t="s">
        <v>53</v>
      </c>
      <c r="D284" s="17" t="s">
        <v>373</v>
      </c>
      <c r="E284" s="14">
        <v>0</v>
      </c>
      <c r="F284" s="14">
        <v>163.30000000000001</v>
      </c>
      <c r="G284" s="15">
        <f>ROUND(E284*F284,2)</f>
        <v>0</v>
      </c>
    </row>
    <row r="285" spans="1:7" ht="45" x14ac:dyDescent="0.25">
      <c r="A285" s="16"/>
      <c r="B285" s="16"/>
      <c r="C285" s="16"/>
      <c r="D285" s="17" t="s">
        <v>374</v>
      </c>
      <c r="E285" s="16"/>
      <c r="F285" s="16"/>
      <c r="G285" s="16"/>
    </row>
    <row r="286" spans="1:7" x14ac:dyDescent="0.25">
      <c r="A286" s="12" t="s">
        <v>375</v>
      </c>
      <c r="B286" s="13" t="s">
        <v>16</v>
      </c>
      <c r="C286" s="13" t="s">
        <v>53</v>
      </c>
      <c r="D286" s="17" t="s">
        <v>376</v>
      </c>
      <c r="E286" s="14">
        <v>72.41</v>
      </c>
      <c r="F286" s="14">
        <v>36.11</v>
      </c>
      <c r="G286" s="15">
        <f>ROUND(E286*F286,2)</f>
        <v>2614.73</v>
      </c>
    </row>
    <row r="287" spans="1:7" ht="270" x14ac:dyDescent="0.25">
      <c r="A287" s="16"/>
      <c r="B287" s="16"/>
      <c r="C287" s="16"/>
      <c r="D287" s="17" t="s">
        <v>377</v>
      </c>
      <c r="E287" s="16"/>
      <c r="F287" s="16"/>
      <c r="G287" s="16"/>
    </row>
    <row r="288" spans="1:7" x14ac:dyDescent="0.25">
      <c r="A288" s="12" t="s">
        <v>378</v>
      </c>
      <c r="B288" s="13" t="s">
        <v>16</v>
      </c>
      <c r="C288" s="13" t="s">
        <v>53</v>
      </c>
      <c r="D288" s="17" t="s">
        <v>379</v>
      </c>
      <c r="E288" s="14">
        <v>7.85</v>
      </c>
      <c r="F288" s="14">
        <v>104.51</v>
      </c>
      <c r="G288" s="15">
        <f>ROUND(E288*F288,2)</f>
        <v>820.4</v>
      </c>
    </row>
    <row r="289" spans="1:7" ht="78.75" x14ac:dyDescent="0.25">
      <c r="A289" s="16"/>
      <c r="B289" s="16"/>
      <c r="C289" s="16"/>
      <c r="D289" s="17" t="s">
        <v>380</v>
      </c>
      <c r="E289" s="16"/>
      <c r="F289" s="16"/>
      <c r="G289" s="16"/>
    </row>
    <row r="290" spans="1:7" ht="22.5" x14ac:dyDescent="0.25">
      <c r="A290" s="12" t="s">
        <v>381</v>
      </c>
      <c r="B290" s="13" t="s">
        <v>16</v>
      </c>
      <c r="C290" s="13" t="s">
        <v>53</v>
      </c>
      <c r="D290" s="17" t="s">
        <v>382</v>
      </c>
      <c r="E290" s="14">
        <v>139.15</v>
      </c>
      <c r="F290" s="14">
        <v>98.15</v>
      </c>
      <c r="G290" s="15">
        <f>ROUND(E290*F290,2)</f>
        <v>13657.57</v>
      </c>
    </row>
    <row r="291" spans="1:7" ht="112.5" x14ac:dyDescent="0.25">
      <c r="A291" s="16"/>
      <c r="B291" s="16"/>
      <c r="C291" s="16"/>
      <c r="D291" s="17" t="s">
        <v>383</v>
      </c>
      <c r="E291" s="16"/>
      <c r="F291" s="16"/>
      <c r="G291" s="16"/>
    </row>
    <row r="292" spans="1:7" x14ac:dyDescent="0.25">
      <c r="A292" s="16"/>
      <c r="B292" s="16"/>
      <c r="C292" s="16"/>
      <c r="D292" s="35" t="s">
        <v>384</v>
      </c>
      <c r="E292" s="14">
        <v>1</v>
      </c>
      <c r="F292" s="18">
        <f>G282+G284+G286+G288+G290</f>
        <v>24576.080000000002</v>
      </c>
      <c r="G292" s="18">
        <f>ROUND(E292*F292,2)</f>
        <v>24576.080000000002</v>
      </c>
    </row>
    <row r="293" spans="1:7" ht="0.95" customHeight="1" x14ac:dyDescent="0.25">
      <c r="A293" s="19"/>
      <c r="B293" s="19"/>
      <c r="C293" s="19"/>
      <c r="D293" s="36"/>
      <c r="E293" s="19"/>
      <c r="F293" s="19"/>
      <c r="G293" s="19"/>
    </row>
    <row r="294" spans="1:7" x14ac:dyDescent="0.25">
      <c r="A294" s="16"/>
      <c r="B294" s="16"/>
      <c r="C294" s="16"/>
      <c r="D294" s="35" t="s">
        <v>385</v>
      </c>
      <c r="E294" s="14">
        <v>1</v>
      </c>
      <c r="F294" s="18">
        <f>G270+G281</f>
        <v>185329.38</v>
      </c>
      <c r="G294" s="18">
        <f>ROUND(E294*F294,2)</f>
        <v>185329.38</v>
      </c>
    </row>
    <row r="295" spans="1:7" ht="0.95" customHeight="1" x14ac:dyDescent="0.25">
      <c r="A295" s="19"/>
      <c r="B295" s="19"/>
      <c r="C295" s="19"/>
      <c r="D295" s="36"/>
      <c r="E295" s="19"/>
      <c r="F295" s="19"/>
      <c r="G295" s="19"/>
    </row>
    <row r="296" spans="1:7" x14ac:dyDescent="0.25">
      <c r="A296" s="10" t="s">
        <v>386</v>
      </c>
      <c r="B296" s="10" t="s">
        <v>9</v>
      </c>
      <c r="C296" s="10" t="s">
        <v>10</v>
      </c>
      <c r="D296" s="34" t="s">
        <v>387</v>
      </c>
      <c r="E296" s="22">
        <v>1</v>
      </c>
      <c r="F296" s="22">
        <v>0</v>
      </c>
      <c r="G296" s="11">
        <f>ROUND(E296*F296,2)</f>
        <v>0</v>
      </c>
    </row>
    <row r="297" spans="1:7" x14ac:dyDescent="0.25">
      <c r="A297" s="16"/>
      <c r="B297" s="16"/>
      <c r="C297" s="16"/>
      <c r="D297" s="35" t="s">
        <v>388</v>
      </c>
      <c r="E297" s="14">
        <v>1</v>
      </c>
      <c r="F297" s="18">
        <f>G269+G296</f>
        <v>185329.38</v>
      </c>
      <c r="G297" s="18">
        <f>ROUND(E297*F297,2)</f>
        <v>185329.38</v>
      </c>
    </row>
    <row r="298" spans="1:7" ht="0.95" customHeight="1" x14ac:dyDescent="0.25">
      <c r="A298" s="19"/>
      <c r="B298" s="19"/>
      <c r="C298" s="19"/>
      <c r="D298" s="36"/>
      <c r="E298" s="19"/>
      <c r="F298" s="19"/>
      <c r="G298" s="19"/>
    </row>
    <row r="299" spans="1:7" x14ac:dyDescent="0.25">
      <c r="A299" s="8" t="s">
        <v>389</v>
      </c>
      <c r="B299" s="8" t="s">
        <v>9</v>
      </c>
      <c r="C299" s="8" t="s">
        <v>10</v>
      </c>
      <c r="D299" s="33" t="s">
        <v>390</v>
      </c>
      <c r="E299" s="9">
        <f>E306</f>
        <v>1</v>
      </c>
      <c r="F299" s="9">
        <f>F306</f>
        <v>51076.68</v>
      </c>
      <c r="G299" s="9">
        <f>G306</f>
        <v>51076.68</v>
      </c>
    </row>
    <row r="300" spans="1:7" x14ac:dyDescent="0.25">
      <c r="A300" s="12" t="s">
        <v>391</v>
      </c>
      <c r="B300" s="13" t="s">
        <v>16</v>
      </c>
      <c r="C300" s="13" t="s">
        <v>87</v>
      </c>
      <c r="D300" s="17" t="s">
        <v>392</v>
      </c>
      <c r="E300" s="14">
        <v>4764.7299999999996</v>
      </c>
      <c r="F300" s="14">
        <v>2.9</v>
      </c>
      <c r="G300" s="15">
        <f>ROUND(E300*F300,2)</f>
        <v>13817.72</v>
      </c>
    </row>
    <row r="301" spans="1:7" ht="146.25" x14ac:dyDescent="0.25">
      <c r="A301" s="16"/>
      <c r="B301" s="16"/>
      <c r="C301" s="16"/>
      <c r="D301" s="17" t="s">
        <v>393</v>
      </c>
      <c r="E301" s="16"/>
      <c r="F301" s="16"/>
      <c r="G301" s="16"/>
    </row>
    <row r="302" spans="1:7" ht="22.5" x14ac:dyDescent="0.25">
      <c r="A302" s="12" t="s">
        <v>394</v>
      </c>
      <c r="B302" s="13" t="s">
        <v>16</v>
      </c>
      <c r="C302" s="13" t="s">
        <v>87</v>
      </c>
      <c r="D302" s="17" t="s">
        <v>395</v>
      </c>
      <c r="E302" s="14">
        <v>1408.85</v>
      </c>
      <c r="F302" s="14">
        <v>7.49</v>
      </c>
      <c r="G302" s="15">
        <f>ROUND(E302*F302,2)</f>
        <v>10552.29</v>
      </c>
    </row>
    <row r="303" spans="1:7" ht="180" x14ac:dyDescent="0.25">
      <c r="A303" s="16"/>
      <c r="B303" s="16"/>
      <c r="C303" s="16"/>
      <c r="D303" s="17" t="s">
        <v>396</v>
      </c>
      <c r="E303" s="16"/>
      <c r="F303" s="16"/>
      <c r="G303" s="16"/>
    </row>
    <row r="304" spans="1:7" x14ac:dyDescent="0.25">
      <c r="A304" s="12" t="s">
        <v>397</v>
      </c>
      <c r="B304" s="13" t="s">
        <v>16</v>
      </c>
      <c r="C304" s="13" t="s">
        <v>87</v>
      </c>
      <c r="D304" s="17" t="s">
        <v>398</v>
      </c>
      <c r="E304" s="14">
        <v>2524.2600000000002</v>
      </c>
      <c r="F304" s="14">
        <v>10.58</v>
      </c>
      <c r="G304" s="15">
        <f>ROUND(E304*F304,2)</f>
        <v>26706.67</v>
      </c>
    </row>
    <row r="305" spans="1:7" ht="135" x14ac:dyDescent="0.25">
      <c r="A305" s="16"/>
      <c r="B305" s="16"/>
      <c r="C305" s="16"/>
      <c r="D305" s="17" t="s">
        <v>399</v>
      </c>
      <c r="E305" s="16"/>
      <c r="F305" s="16"/>
      <c r="G305" s="16"/>
    </row>
    <row r="306" spans="1:7" x14ac:dyDescent="0.25">
      <c r="A306" s="16"/>
      <c r="B306" s="16"/>
      <c r="C306" s="16"/>
      <c r="D306" s="35" t="s">
        <v>400</v>
      </c>
      <c r="E306" s="14">
        <v>1</v>
      </c>
      <c r="F306" s="18">
        <f>G300+G302+G304</f>
        <v>51076.68</v>
      </c>
      <c r="G306" s="18">
        <f>ROUND(E306*F306,2)</f>
        <v>51076.68</v>
      </c>
    </row>
    <row r="307" spans="1:7" ht="0.95" customHeight="1" x14ac:dyDescent="0.25">
      <c r="A307" s="19"/>
      <c r="B307" s="19"/>
      <c r="C307" s="19"/>
      <c r="D307" s="36"/>
      <c r="E307" s="19"/>
      <c r="F307" s="19"/>
      <c r="G307" s="19"/>
    </row>
    <row r="308" spans="1:7" x14ac:dyDescent="0.25">
      <c r="A308" s="8" t="s">
        <v>401</v>
      </c>
      <c r="B308" s="8" t="s">
        <v>9</v>
      </c>
      <c r="C308" s="8" t="s">
        <v>10</v>
      </c>
      <c r="D308" s="33" t="s">
        <v>402</v>
      </c>
      <c r="E308" s="9">
        <f>E342</f>
        <v>1</v>
      </c>
      <c r="F308" s="9">
        <f>F342</f>
        <v>289829.46000000002</v>
      </c>
      <c r="G308" s="9">
        <f>G342</f>
        <v>289829.46000000002</v>
      </c>
    </row>
    <row r="309" spans="1:7" x14ac:dyDescent="0.25">
      <c r="A309" s="10" t="s">
        <v>403</v>
      </c>
      <c r="B309" s="10" t="s">
        <v>9</v>
      </c>
      <c r="C309" s="10" t="s">
        <v>10</v>
      </c>
      <c r="D309" s="34" t="s">
        <v>404</v>
      </c>
      <c r="E309" s="11">
        <f>E330</f>
        <v>1</v>
      </c>
      <c r="F309" s="11">
        <f>F330</f>
        <v>262848.07</v>
      </c>
      <c r="G309" s="11">
        <f>G330</f>
        <v>262848.07</v>
      </c>
    </row>
    <row r="310" spans="1:7" x14ac:dyDescent="0.25">
      <c r="A310" s="20" t="s">
        <v>405</v>
      </c>
      <c r="B310" s="20" t="s">
        <v>9</v>
      </c>
      <c r="C310" s="20" t="s">
        <v>10</v>
      </c>
      <c r="D310" s="37" t="s">
        <v>406</v>
      </c>
      <c r="E310" s="21">
        <f>E317</f>
        <v>1</v>
      </c>
      <c r="F310" s="21">
        <f>F317</f>
        <v>92178.23</v>
      </c>
      <c r="G310" s="21">
        <f>G317</f>
        <v>92178.23</v>
      </c>
    </row>
    <row r="311" spans="1:7" x14ac:dyDescent="0.25">
      <c r="A311" s="12" t="s">
        <v>407</v>
      </c>
      <c r="B311" s="13" t="s">
        <v>16</v>
      </c>
      <c r="C311" s="13" t="s">
        <v>53</v>
      </c>
      <c r="D311" s="17" t="s">
        <v>408</v>
      </c>
      <c r="E311" s="14">
        <v>388.1</v>
      </c>
      <c r="F311" s="14">
        <v>77.88</v>
      </c>
      <c r="G311" s="15">
        <f>ROUND(E311*F311,2)</f>
        <v>30225.23</v>
      </c>
    </row>
    <row r="312" spans="1:7" ht="409.5" x14ac:dyDescent="0.25">
      <c r="A312" s="16"/>
      <c r="B312" s="16"/>
      <c r="C312" s="16"/>
      <c r="D312" s="17" t="s">
        <v>409</v>
      </c>
      <c r="E312" s="16"/>
      <c r="F312" s="16"/>
      <c r="G312" s="16"/>
    </row>
    <row r="313" spans="1:7" x14ac:dyDescent="0.25">
      <c r="A313" s="12" t="s">
        <v>410</v>
      </c>
      <c r="B313" s="13" t="s">
        <v>16</v>
      </c>
      <c r="C313" s="13" t="s">
        <v>87</v>
      </c>
      <c r="D313" s="17" t="s">
        <v>411</v>
      </c>
      <c r="E313" s="14">
        <v>241.88</v>
      </c>
      <c r="F313" s="14">
        <v>74.08</v>
      </c>
      <c r="G313" s="15">
        <f>ROUND(E313*F313,2)</f>
        <v>17918.47</v>
      </c>
    </row>
    <row r="314" spans="1:7" ht="409.5" x14ac:dyDescent="0.25">
      <c r="A314" s="16"/>
      <c r="B314" s="16"/>
      <c r="C314" s="16"/>
      <c r="D314" s="17" t="s">
        <v>412</v>
      </c>
      <c r="E314" s="16"/>
      <c r="F314" s="16"/>
      <c r="G314" s="16"/>
    </row>
    <row r="315" spans="1:7" x14ac:dyDescent="0.25">
      <c r="A315" s="12" t="s">
        <v>413</v>
      </c>
      <c r="B315" s="13" t="s">
        <v>16</v>
      </c>
      <c r="C315" s="13" t="s">
        <v>87</v>
      </c>
      <c r="D315" s="17" t="s">
        <v>414</v>
      </c>
      <c r="E315" s="14">
        <v>652.46</v>
      </c>
      <c r="F315" s="14">
        <v>67.489999999999995</v>
      </c>
      <c r="G315" s="15">
        <f>ROUND(E315*F315,2)</f>
        <v>44034.53</v>
      </c>
    </row>
    <row r="316" spans="1:7" ht="409.5" x14ac:dyDescent="0.25">
      <c r="A316" s="16"/>
      <c r="B316" s="16"/>
      <c r="C316" s="16"/>
      <c r="D316" s="17" t="s">
        <v>415</v>
      </c>
      <c r="E316" s="16"/>
      <c r="F316" s="16"/>
      <c r="G316" s="16"/>
    </row>
    <row r="317" spans="1:7" x14ac:dyDescent="0.25">
      <c r="A317" s="16"/>
      <c r="B317" s="16"/>
      <c r="C317" s="16"/>
      <c r="D317" s="35" t="s">
        <v>416</v>
      </c>
      <c r="E317" s="14">
        <v>1</v>
      </c>
      <c r="F317" s="18">
        <f>G311+G313+G315</f>
        <v>92178.23</v>
      </c>
      <c r="G317" s="18">
        <f>ROUND(E317*F317,2)</f>
        <v>92178.23</v>
      </c>
    </row>
    <row r="318" spans="1:7" ht="0.95" customHeight="1" x14ac:dyDescent="0.25">
      <c r="A318" s="19"/>
      <c r="B318" s="19"/>
      <c r="C318" s="19"/>
      <c r="D318" s="36"/>
      <c r="E318" s="19"/>
      <c r="F318" s="19"/>
      <c r="G318" s="19"/>
    </row>
    <row r="319" spans="1:7" x14ac:dyDescent="0.25">
      <c r="A319" s="20" t="s">
        <v>417</v>
      </c>
      <c r="B319" s="20" t="s">
        <v>9</v>
      </c>
      <c r="C319" s="20" t="s">
        <v>10</v>
      </c>
      <c r="D319" s="37" t="s">
        <v>418</v>
      </c>
      <c r="E319" s="21">
        <f>E328</f>
        <v>1</v>
      </c>
      <c r="F319" s="21">
        <f>F328</f>
        <v>170669.84</v>
      </c>
      <c r="G319" s="21">
        <f>G328</f>
        <v>170669.84</v>
      </c>
    </row>
    <row r="320" spans="1:7" x14ac:dyDescent="0.25">
      <c r="A320" s="12" t="s">
        <v>419</v>
      </c>
      <c r="B320" s="13" t="s">
        <v>16</v>
      </c>
      <c r="C320" s="13" t="s">
        <v>53</v>
      </c>
      <c r="D320" s="17" t="s">
        <v>408</v>
      </c>
      <c r="E320" s="14">
        <v>655.29</v>
      </c>
      <c r="F320" s="14">
        <v>77.88</v>
      </c>
      <c r="G320" s="15">
        <f>ROUND(E320*F320,2)</f>
        <v>51033.99</v>
      </c>
    </row>
    <row r="321" spans="1:7" ht="409.5" x14ac:dyDescent="0.25">
      <c r="A321" s="16"/>
      <c r="B321" s="16"/>
      <c r="C321" s="16"/>
      <c r="D321" s="17" t="s">
        <v>409</v>
      </c>
      <c r="E321" s="16"/>
      <c r="F321" s="16"/>
      <c r="G321" s="16"/>
    </row>
    <row r="322" spans="1:7" x14ac:dyDescent="0.25">
      <c r="A322" s="12" t="s">
        <v>420</v>
      </c>
      <c r="B322" s="13" t="s">
        <v>16</v>
      </c>
      <c r="C322" s="13" t="s">
        <v>87</v>
      </c>
      <c r="D322" s="17" t="s">
        <v>411</v>
      </c>
      <c r="E322" s="14">
        <v>604.49</v>
      </c>
      <c r="F322" s="14">
        <v>74.53</v>
      </c>
      <c r="G322" s="15">
        <f>ROUND(E322*F322,2)</f>
        <v>45052.639999999999</v>
      </c>
    </row>
    <row r="323" spans="1:7" ht="409.5" x14ac:dyDescent="0.25">
      <c r="A323" s="16"/>
      <c r="B323" s="16"/>
      <c r="C323" s="16"/>
      <c r="D323" s="17" t="s">
        <v>421</v>
      </c>
      <c r="E323" s="16"/>
      <c r="F323" s="16"/>
      <c r="G323" s="16"/>
    </row>
    <row r="324" spans="1:7" x14ac:dyDescent="0.25">
      <c r="A324" s="12" t="s">
        <v>422</v>
      </c>
      <c r="B324" s="13" t="s">
        <v>16</v>
      </c>
      <c r="C324" s="13" t="s">
        <v>87</v>
      </c>
      <c r="D324" s="17" t="s">
        <v>414</v>
      </c>
      <c r="E324" s="14">
        <v>1043.17</v>
      </c>
      <c r="F324" s="14">
        <v>69.790000000000006</v>
      </c>
      <c r="G324" s="15">
        <f>ROUND(E324*F324,2)</f>
        <v>72802.83</v>
      </c>
    </row>
    <row r="325" spans="1:7" ht="409.5" x14ac:dyDescent="0.25">
      <c r="A325" s="16"/>
      <c r="B325" s="16"/>
      <c r="C325" s="16"/>
      <c r="D325" s="17" t="s">
        <v>423</v>
      </c>
      <c r="E325" s="16"/>
      <c r="F325" s="16"/>
      <c r="G325" s="16"/>
    </row>
    <row r="326" spans="1:7" x14ac:dyDescent="0.25">
      <c r="A326" s="12" t="s">
        <v>424</v>
      </c>
      <c r="B326" s="13" t="s">
        <v>16</v>
      </c>
      <c r="C326" s="13" t="s">
        <v>87</v>
      </c>
      <c r="D326" s="17" t="s">
        <v>425</v>
      </c>
      <c r="E326" s="14">
        <v>26.09</v>
      </c>
      <c r="F326" s="14">
        <v>68.239999999999995</v>
      </c>
      <c r="G326" s="15">
        <f>ROUND(E326*F326,2)</f>
        <v>1780.38</v>
      </c>
    </row>
    <row r="327" spans="1:7" ht="326.25" x14ac:dyDescent="0.25">
      <c r="A327" s="16"/>
      <c r="B327" s="16"/>
      <c r="C327" s="16"/>
      <c r="D327" s="17" t="s">
        <v>426</v>
      </c>
      <c r="E327" s="16"/>
      <c r="F327" s="16"/>
      <c r="G327" s="16"/>
    </row>
    <row r="328" spans="1:7" x14ac:dyDescent="0.25">
      <c r="A328" s="16"/>
      <c r="B328" s="16"/>
      <c r="C328" s="16"/>
      <c r="D328" s="35" t="s">
        <v>427</v>
      </c>
      <c r="E328" s="14">
        <v>1</v>
      </c>
      <c r="F328" s="18">
        <f>G320+G322+G324+G326</f>
        <v>170669.84</v>
      </c>
      <c r="G328" s="18">
        <f>ROUND(E328*F328,2)</f>
        <v>170669.84</v>
      </c>
    </row>
    <row r="329" spans="1:7" ht="0.95" customHeight="1" x14ac:dyDescent="0.25">
      <c r="A329" s="19"/>
      <c r="B329" s="19"/>
      <c r="C329" s="19"/>
      <c r="D329" s="36"/>
      <c r="E329" s="19"/>
      <c r="F329" s="19"/>
      <c r="G329" s="19"/>
    </row>
    <row r="330" spans="1:7" x14ac:dyDescent="0.25">
      <c r="A330" s="16"/>
      <c r="B330" s="16"/>
      <c r="C330" s="16"/>
      <c r="D330" s="35" t="s">
        <v>428</v>
      </c>
      <c r="E330" s="14">
        <v>1</v>
      </c>
      <c r="F330" s="18">
        <f>G310+G319</f>
        <v>262848.07</v>
      </c>
      <c r="G330" s="18">
        <f>ROUND(E330*F330,2)</f>
        <v>262848.07</v>
      </c>
    </row>
    <row r="331" spans="1:7" ht="0.95" customHeight="1" x14ac:dyDescent="0.25">
      <c r="A331" s="19"/>
      <c r="B331" s="19"/>
      <c r="C331" s="19"/>
      <c r="D331" s="36"/>
      <c r="E331" s="19"/>
      <c r="F331" s="19"/>
      <c r="G331" s="19"/>
    </row>
    <row r="332" spans="1:7" x14ac:dyDescent="0.25">
      <c r="A332" s="10" t="s">
        <v>429</v>
      </c>
      <c r="B332" s="10" t="s">
        <v>9</v>
      </c>
      <c r="C332" s="10" t="s">
        <v>10</v>
      </c>
      <c r="D332" s="34" t="s">
        <v>430</v>
      </c>
      <c r="E332" s="11">
        <f>E340</f>
        <v>1</v>
      </c>
      <c r="F332" s="11">
        <f>F340</f>
        <v>26981.39</v>
      </c>
      <c r="G332" s="11">
        <f>G340</f>
        <v>26981.39</v>
      </c>
    </row>
    <row r="333" spans="1:7" x14ac:dyDescent="0.25">
      <c r="A333" s="12" t="s">
        <v>431</v>
      </c>
      <c r="B333" s="13" t="s">
        <v>16</v>
      </c>
      <c r="C333" s="13" t="s">
        <v>87</v>
      </c>
      <c r="D333" s="17" t="s">
        <v>432</v>
      </c>
      <c r="E333" s="14">
        <v>77.400000000000006</v>
      </c>
      <c r="F333" s="14">
        <v>52.25</v>
      </c>
      <c r="G333" s="15">
        <f>ROUND(E333*F333,2)</f>
        <v>4044.15</v>
      </c>
    </row>
    <row r="334" spans="1:7" ht="409.5" x14ac:dyDescent="0.25">
      <c r="A334" s="16"/>
      <c r="B334" s="16"/>
      <c r="C334" s="16"/>
      <c r="D334" s="17" t="s">
        <v>433</v>
      </c>
      <c r="E334" s="16"/>
      <c r="F334" s="16"/>
      <c r="G334" s="16"/>
    </row>
    <row r="335" spans="1:7" x14ac:dyDescent="0.25">
      <c r="A335" s="12" t="s">
        <v>434</v>
      </c>
      <c r="B335" s="13" t="s">
        <v>16</v>
      </c>
      <c r="C335" s="13" t="s">
        <v>87</v>
      </c>
      <c r="D335" s="17" t="s">
        <v>435</v>
      </c>
      <c r="E335" s="14">
        <v>1494.48</v>
      </c>
      <c r="F335" s="14">
        <v>13.33</v>
      </c>
      <c r="G335" s="15">
        <f>ROUND(E335*F335,2)</f>
        <v>19921.419999999998</v>
      </c>
    </row>
    <row r="336" spans="1:7" ht="409.5" x14ac:dyDescent="0.25">
      <c r="A336" s="16"/>
      <c r="B336" s="16"/>
      <c r="C336" s="16"/>
      <c r="D336" s="17" t="s">
        <v>436</v>
      </c>
      <c r="E336" s="16"/>
      <c r="F336" s="16"/>
      <c r="G336" s="16"/>
    </row>
    <row r="337" spans="1:7" x14ac:dyDescent="0.25">
      <c r="A337" s="12" t="s">
        <v>437</v>
      </c>
      <c r="B337" s="13" t="s">
        <v>16</v>
      </c>
      <c r="C337" s="13" t="s">
        <v>87</v>
      </c>
      <c r="D337" s="17" t="s">
        <v>438</v>
      </c>
      <c r="E337" s="14">
        <v>13.97</v>
      </c>
      <c r="F337" s="14">
        <v>23.11</v>
      </c>
      <c r="G337" s="15">
        <f>ROUND(E337*F337,2)</f>
        <v>322.85000000000002</v>
      </c>
    </row>
    <row r="338" spans="1:7" ht="202.5" x14ac:dyDescent="0.25">
      <c r="A338" s="16"/>
      <c r="B338" s="16"/>
      <c r="C338" s="16"/>
      <c r="D338" s="17" t="s">
        <v>439</v>
      </c>
      <c r="E338" s="16"/>
      <c r="F338" s="16"/>
      <c r="G338" s="16"/>
    </row>
    <row r="339" spans="1:7" ht="22.5" x14ac:dyDescent="0.25">
      <c r="A339" s="12" t="s">
        <v>440</v>
      </c>
      <c r="B339" s="13" t="s">
        <v>16</v>
      </c>
      <c r="C339" s="13" t="s">
        <v>441</v>
      </c>
      <c r="D339" s="17" t="s">
        <v>442</v>
      </c>
      <c r="E339" s="14">
        <v>128.85</v>
      </c>
      <c r="F339" s="14">
        <v>20.9</v>
      </c>
      <c r="G339" s="15">
        <f>ROUND(E339*F339,2)</f>
        <v>2692.97</v>
      </c>
    </row>
    <row r="340" spans="1:7" x14ac:dyDescent="0.25">
      <c r="A340" s="16"/>
      <c r="B340" s="16"/>
      <c r="C340" s="16"/>
      <c r="D340" s="35" t="s">
        <v>443</v>
      </c>
      <c r="E340" s="14">
        <v>1</v>
      </c>
      <c r="F340" s="18">
        <f>G333+G335+G337+G339</f>
        <v>26981.39</v>
      </c>
      <c r="G340" s="18">
        <f>ROUND(E340*F340,2)</f>
        <v>26981.39</v>
      </c>
    </row>
    <row r="341" spans="1:7" ht="0.95" customHeight="1" x14ac:dyDescent="0.25">
      <c r="A341" s="19"/>
      <c r="B341" s="19"/>
      <c r="C341" s="19"/>
      <c r="D341" s="36"/>
      <c r="E341" s="19"/>
      <c r="F341" s="19"/>
      <c r="G341" s="19"/>
    </row>
    <row r="342" spans="1:7" x14ac:dyDescent="0.25">
      <c r="A342" s="16"/>
      <c r="B342" s="16"/>
      <c r="C342" s="16"/>
      <c r="D342" s="35" t="s">
        <v>444</v>
      </c>
      <c r="E342" s="14">
        <v>1</v>
      </c>
      <c r="F342" s="18">
        <f>G309+G332</f>
        <v>289829.46000000002</v>
      </c>
      <c r="G342" s="18">
        <f>ROUND(E342*F342,2)</f>
        <v>289829.46000000002</v>
      </c>
    </row>
    <row r="343" spans="1:7" ht="0.95" customHeight="1" x14ac:dyDescent="0.25">
      <c r="A343" s="19"/>
      <c r="B343" s="19"/>
      <c r="C343" s="19"/>
      <c r="D343" s="36"/>
      <c r="E343" s="19"/>
      <c r="F343" s="19"/>
      <c r="G343" s="19"/>
    </row>
    <row r="344" spans="1:7" x14ac:dyDescent="0.25">
      <c r="A344" s="8" t="s">
        <v>445</v>
      </c>
      <c r="B344" s="8" t="s">
        <v>9</v>
      </c>
      <c r="C344" s="8" t="s">
        <v>10</v>
      </c>
      <c r="D344" s="33" t="s">
        <v>446</v>
      </c>
      <c r="E344" s="9">
        <f>E367</f>
        <v>1</v>
      </c>
      <c r="F344" s="9">
        <f>F367</f>
        <v>239758.65</v>
      </c>
      <c r="G344" s="9">
        <f>G367</f>
        <v>239758.65</v>
      </c>
    </row>
    <row r="345" spans="1:7" x14ac:dyDescent="0.25">
      <c r="A345" s="10" t="s">
        <v>447</v>
      </c>
      <c r="B345" s="10" t="s">
        <v>9</v>
      </c>
      <c r="C345" s="10" t="s">
        <v>10</v>
      </c>
      <c r="D345" s="34" t="s">
        <v>448</v>
      </c>
      <c r="E345" s="11">
        <f>E352</f>
        <v>1</v>
      </c>
      <c r="F345" s="11">
        <f>F352</f>
        <v>174259.57</v>
      </c>
      <c r="G345" s="11">
        <f>G352</f>
        <v>174259.57</v>
      </c>
    </row>
    <row r="346" spans="1:7" x14ac:dyDescent="0.25">
      <c r="A346" s="12" t="s">
        <v>449</v>
      </c>
      <c r="B346" s="13" t="s">
        <v>16</v>
      </c>
      <c r="C346" s="13" t="s">
        <v>152</v>
      </c>
      <c r="D346" s="17" t="s">
        <v>450</v>
      </c>
      <c r="E346" s="14">
        <v>72</v>
      </c>
      <c r="F346" s="14">
        <v>720.38</v>
      </c>
      <c r="G346" s="15">
        <f>ROUND(E346*F346,2)</f>
        <v>51867.360000000001</v>
      </c>
    </row>
    <row r="347" spans="1:7" ht="315" x14ac:dyDescent="0.25">
      <c r="A347" s="16"/>
      <c r="B347" s="16"/>
      <c r="C347" s="16"/>
      <c r="D347" s="17" t="s">
        <v>451</v>
      </c>
      <c r="E347" s="16"/>
      <c r="F347" s="16"/>
      <c r="G347" s="16"/>
    </row>
    <row r="348" spans="1:7" ht="22.5" x14ac:dyDescent="0.25">
      <c r="A348" s="12" t="s">
        <v>452</v>
      </c>
      <c r="B348" s="13" t="s">
        <v>16</v>
      </c>
      <c r="C348" s="13" t="s">
        <v>152</v>
      </c>
      <c r="D348" s="17" t="s">
        <v>453</v>
      </c>
      <c r="E348" s="14">
        <v>373</v>
      </c>
      <c r="F348" s="14">
        <v>322.25</v>
      </c>
      <c r="G348" s="15">
        <f>ROUND(E348*F348,2)</f>
        <v>120199.25</v>
      </c>
    </row>
    <row r="349" spans="1:7" ht="281.25" x14ac:dyDescent="0.25">
      <c r="A349" s="16"/>
      <c r="B349" s="16"/>
      <c r="C349" s="16"/>
      <c r="D349" s="17" t="s">
        <v>454</v>
      </c>
      <c r="E349" s="16"/>
      <c r="F349" s="16"/>
      <c r="G349" s="16"/>
    </row>
    <row r="350" spans="1:7" x14ac:dyDescent="0.25">
      <c r="A350" s="12" t="s">
        <v>455</v>
      </c>
      <c r="B350" s="13" t="s">
        <v>16</v>
      </c>
      <c r="C350" s="13" t="s">
        <v>152</v>
      </c>
      <c r="D350" s="17" t="s">
        <v>456</v>
      </c>
      <c r="E350" s="14">
        <v>224</v>
      </c>
      <c r="F350" s="14">
        <v>9.7899999999999991</v>
      </c>
      <c r="G350" s="15">
        <f>ROUND(E350*F350,2)</f>
        <v>2192.96</v>
      </c>
    </row>
    <row r="351" spans="1:7" ht="78.75" x14ac:dyDescent="0.25">
      <c r="A351" s="16"/>
      <c r="B351" s="16"/>
      <c r="C351" s="16"/>
      <c r="D351" s="17" t="s">
        <v>457</v>
      </c>
      <c r="E351" s="16"/>
      <c r="F351" s="16"/>
      <c r="G351" s="16"/>
    </row>
    <row r="352" spans="1:7" x14ac:dyDescent="0.25">
      <c r="A352" s="16"/>
      <c r="B352" s="16"/>
      <c r="C352" s="16"/>
      <c r="D352" s="35" t="s">
        <v>458</v>
      </c>
      <c r="E352" s="14">
        <v>1</v>
      </c>
      <c r="F352" s="18">
        <f>G346+G348+G350</f>
        <v>174259.57</v>
      </c>
      <c r="G352" s="18">
        <f>ROUND(E352*F352,2)</f>
        <v>174259.57</v>
      </c>
    </row>
    <row r="353" spans="1:7" ht="0.95" customHeight="1" x14ac:dyDescent="0.25">
      <c r="A353" s="19"/>
      <c r="B353" s="19"/>
      <c r="C353" s="19"/>
      <c r="D353" s="36"/>
      <c r="E353" s="19"/>
      <c r="F353" s="19"/>
      <c r="G353" s="19"/>
    </row>
    <row r="354" spans="1:7" x14ac:dyDescent="0.25">
      <c r="A354" s="10" t="s">
        <v>459</v>
      </c>
      <c r="B354" s="10" t="s">
        <v>9</v>
      </c>
      <c r="C354" s="10" t="s">
        <v>10</v>
      </c>
      <c r="D354" s="34" t="s">
        <v>460</v>
      </c>
      <c r="E354" s="11">
        <f>E365</f>
        <v>1</v>
      </c>
      <c r="F354" s="11">
        <f>F365</f>
        <v>65499.08</v>
      </c>
      <c r="G354" s="11">
        <f>G365</f>
        <v>65499.08</v>
      </c>
    </row>
    <row r="355" spans="1:7" x14ac:dyDescent="0.25">
      <c r="A355" s="12" t="s">
        <v>461</v>
      </c>
      <c r="B355" s="13" t="s">
        <v>16</v>
      </c>
      <c r="C355" s="13" t="s">
        <v>152</v>
      </c>
      <c r="D355" s="17" t="s">
        <v>462</v>
      </c>
      <c r="E355" s="14">
        <v>52</v>
      </c>
      <c r="F355" s="14">
        <v>728.28</v>
      </c>
      <c r="G355" s="15">
        <f>ROUND(E355*F355,2)</f>
        <v>37870.559999999998</v>
      </c>
    </row>
    <row r="356" spans="1:7" ht="247.5" x14ac:dyDescent="0.25">
      <c r="A356" s="16"/>
      <c r="B356" s="16"/>
      <c r="C356" s="16"/>
      <c r="D356" s="17" t="s">
        <v>463</v>
      </c>
      <c r="E356" s="16"/>
      <c r="F356" s="16"/>
      <c r="G356" s="16"/>
    </row>
    <row r="357" spans="1:7" x14ac:dyDescent="0.25">
      <c r="A357" s="12" t="s">
        <v>464</v>
      </c>
      <c r="B357" s="13" t="s">
        <v>16</v>
      </c>
      <c r="C357" s="13" t="s">
        <v>152</v>
      </c>
      <c r="D357" s="17" t="s">
        <v>465</v>
      </c>
      <c r="E357" s="14">
        <v>47</v>
      </c>
      <c r="F357" s="14">
        <v>468.28</v>
      </c>
      <c r="G357" s="15">
        <f>ROUND(E357*F357,2)</f>
        <v>22009.16</v>
      </c>
    </row>
    <row r="358" spans="1:7" ht="236.25" x14ac:dyDescent="0.25">
      <c r="A358" s="16"/>
      <c r="B358" s="16"/>
      <c r="C358" s="16"/>
      <c r="D358" s="17" t="s">
        <v>466</v>
      </c>
      <c r="E358" s="16"/>
      <c r="F358" s="16"/>
      <c r="G358" s="16"/>
    </row>
    <row r="359" spans="1:7" x14ac:dyDescent="0.25">
      <c r="A359" s="12" t="s">
        <v>467</v>
      </c>
      <c r="B359" s="13" t="s">
        <v>16</v>
      </c>
      <c r="C359" s="13" t="s">
        <v>152</v>
      </c>
      <c r="D359" s="17" t="s">
        <v>468</v>
      </c>
      <c r="E359" s="14">
        <v>10</v>
      </c>
      <c r="F359" s="14">
        <v>468.28</v>
      </c>
      <c r="G359" s="15">
        <f>ROUND(E359*F359,2)</f>
        <v>4682.8</v>
      </c>
    </row>
    <row r="360" spans="1:7" ht="236.25" x14ac:dyDescent="0.25">
      <c r="A360" s="16"/>
      <c r="B360" s="16"/>
      <c r="C360" s="16"/>
      <c r="D360" s="17" t="s">
        <v>469</v>
      </c>
      <c r="E360" s="16"/>
      <c r="F360" s="16"/>
      <c r="G360" s="16"/>
    </row>
    <row r="361" spans="1:7" ht="22.5" x14ac:dyDescent="0.25">
      <c r="A361" s="12" t="s">
        <v>470</v>
      </c>
      <c r="B361" s="13" t="s">
        <v>16</v>
      </c>
      <c r="C361" s="13" t="s">
        <v>152</v>
      </c>
      <c r="D361" s="17" t="s">
        <v>471</v>
      </c>
      <c r="E361" s="14">
        <v>2</v>
      </c>
      <c r="F361" s="14">
        <v>468.28</v>
      </c>
      <c r="G361" s="15">
        <f>ROUND(E361*F361,2)</f>
        <v>936.56</v>
      </c>
    </row>
    <row r="362" spans="1:7" ht="236.25" x14ac:dyDescent="0.25">
      <c r="A362" s="16"/>
      <c r="B362" s="16"/>
      <c r="C362" s="16"/>
      <c r="D362" s="17" t="s">
        <v>472</v>
      </c>
      <c r="E362" s="16"/>
      <c r="F362" s="16"/>
      <c r="G362" s="16"/>
    </row>
    <row r="363" spans="1:7" ht="22.5" x14ac:dyDescent="0.25">
      <c r="A363" s="12" t="s">
        <v>473</v>
      </c>
      <c r="B363" s="13" t="s">
        <v>16</v>
      </c>
      <c r="C363" s="13" t="s">
        <v>152</v>
      </c>
      <c r="D363" s="17" t="s">
        <v>474</v>
      </c>
      <c r="E363" s="14">
        <v>0</v>
      </c>
      <c r="F363" s="14">
        <v>497.04</v>
      </c>
      <c r="G363" s="15">
        <f>ROUND(E363*F363,2)</f>
        <v>0</v>
      </c>
    </row>
    <row r="364" spans="1:7" ht="258.75" x14ac:dyDescent="0.25">
      <c r="A364" s="16"/>
      <c r="B364" s="16"/>
      <c r="C364" s="16"/>
      <c r="D364" s="17" t="s">
        <v>475</v>
      </c>
      <c r="E364" s="16"/>
      <c r="F364" s="16"/>
      <c r="G364" s="16"/>
    </row>
    <row r="365" spans="1:7" x14ac:dyDescent="0.25">
      <c r="A365" s="16"/>
      <c r="B365" s="16"/>
      <c r="C365" s="16"/>
      <c r="D365" s="35" t="s">
        <v>476</v>
      </c>
      <c r="E365" s="14">
        <v>1</v>
      </c>
      <c r="F365" s="18">
        <f>G355+G357+G359+G361+G363</f>
        <v>65499.08</v>
      </c>
      <c r="G365" s="18">
        <f>ROUND(E365*F365,2)</f>
        <v>65499.08</v>
      </c>
    </row>
    <row r="366" spans="1:7" ht="0.95" customHeight="1" x14ac:dyDescent="0.25">
      <c r="A366" s="19"/>
      <c r="B366" s="19"/>
      <c r="C366" s="19"/>
      <c r="D366" s="36"/>
      <c r="E366" s="19"/>
      <c r="F366" s="19"/>
      <c r="G366" s="19"/>
    </row>
    <row r="367" spans="1:7" x14ac:dyDescent="0.25">
      <c r="A367" s="16"/>
      <c r="B367" s="16"/>
      <c r="C367" s="16"/>
      <c r="D367" s="35" t="s">
        <v>477</v>
      </c>
      <c r="E367" s="14">
        <v>1</v>
      </c>
      <c r="F367" s="18">
        <f>G345+G354</f>
        <v>239758.65</v>
      </c>
      <c r="G367" s="18">
        <f>ROUND(E367*F367,2)</f>
        <v>239758.65</v>
      </c>
    </row>
    <row r="368" spans="1:7" ht="0.95" customHeight="1" x14ac:dyDescent="0.25">
      <c r="A368" s="19"/>
      <c r="B368" s="19"/>
      <c r="C368" s="19"/>
      <c r="D368" s="36"/>
      <c r="E368" s="19"/>
      <c r="F368" s="19"/>
      <c r="G368" s="19"/>
    </row>
    <row r="369" spans="1:7" ht="22.5" x14ac:dyDescent="0.25">
      <c r="A369" s="8" t="s">
        <v>478</v>
      </c>
      <c r="B369" s="8" t="s">
        <v>9</v>
      </c>
      <c r="C369" s="8" t="s">
        <v>10</v>
      </c>
      <c r="D369" s="33" t="s">
        <v>479</v>
      </c>
      <c r="E369" s="9">
        <f>E406</f>
        <v>1</v>
      </c>
      <c r="F369" s="9">
        <f>F406</f>
        <v>507417.19</v>
      </c>
      <c r="G369" s="9">
        <f>G406</f>
        <v>507417.19</v>
      </c>
    </row>
    <row r="370" spans="1:7" x14ac:dyDescent="0.25">
      <c r="A370" s="10" t="s">
        <v>480</v>
      </c>
      <c r="B370" s="10" t="s">
        <v>9</v>
      </c>
      <c r="C370" s="10" t="s">
        <v>10</v>
      </c>
      <c r="D370" s="34" t="s">
        <v>481</v>
      </c>
      <c r="E370" s="11">
        <f>E387</f>
        <v>1</v>
      </c>
      <c r="F370" s="11">
        <f>F387</f>
        <v>466255.38</v>
      </c>
      <c r="G370" s="11">
        <f>G387</f>
        <v>466255.38</v>
      </c>
    </row>
    <row r="371" spans="1:7" ht="22.5" x14ac:dyDescent="0.25">
      <c r="A371" s="12" t="s">
        <v>482</v>
      </c>
      <c r="B371" s="13" t="s">
        <v>16</v>
      </c>
      <c r="C371" s="13" t="s">
        <v>152</v>
      </c>
      <c r="D371" s="17" t="s">
        <v>483</v>
      </c>
      <c r="E371" s="14">
        <v>73</v>
      </c>
      <c r="F371" s="14">
        <v>1807.25</v>
      </c>
      <c r="G371" s="15">
        <f>ROUND(E371*F371,2)</f>
        <v>131929.25</v>
      </c>
    </row>
    <row r="372" spans="1:7" ht="409.5" x14ac:dyDescent="0.25">
      <c r="A372" s="16"/>
      <c r="B372" s="16"/>
      <c r="C372" s="16"/>
      <c r="D372" s="17" t="s">
        <v>484</v>
      </c>
      <c r="E372" s="16"/>
      <c r="F372" s="16"/>
      <c r="G372" s="16"/>
    </row>
    <row r="373" spans="1:7" ht="22.5" x14ac:dyDescent="0.25">
      <c r="A373" s="12" t="s">
        <v>485</v>
      </c>
      <c r="B373" s="13" t="s">
        <v>16</v>
      </c>
      <c r="C373" s="13" t="s">
        <v>152</v>
      </c>
      <c r="D373" s="17" t="s">
        <v>486</v>
      </c>
      <c r="E373" s="14">
        <v>204</v>
      </c>
      <c r="F373" s="14">
        <v>987.65</v>
      </c>
      <c r="G373" s="15">
        <f>ROUND(E373*F373,2)</f>
        <v>201480.6</v>
      </c>
    </row>
    <row r="374" spans="1:7" ht="409.5" x14ac:dyDescent="0.25">
      <c r="A374" s="16"/>
      <c r="B374" s="16"/>
      <c r="C374" s="16"/>
      <c r="D374" s="17" t="s">
        <v>487</v>
      </c>
      <c r="E374" s="16"/>
      <c r="F374" s="16"/>
      <c r="G374" s="16"/>
    </row>
    <row r="375" spans="1:7" ht="22.5" x14ac:dyDescent="0.25">
      <c r="A375" s="12" t="s">
        <v>488</v>
      </c>
      <c r="B375" s="13" t="s">
        <v>16</v>
      </c>
      <c r="C375" s="13" t="s">
        <v>152</v>
      </c>
      <c r="D375" s="17" t="s">
        <v>489</v>
      </c>
      <c r="E375" s="14">
        <v>31</v>
      </c>
      <c r="F375" s="14">
        <v>833.99</v>
      </c>
      <c r="G375" s="15">
        <f>ROUND(E375*F375,2)</f>
        <v>25853.69</v>
      </c>
    </row>
    <row r="376" spans="1:7" ht="409.5" x14ac:dyDescent="0.25">
      <c r="A376" s="16"/>
      <c r="B376" s="16"/>
      <c r="C376" s="16"/>
      <c r="D376" s="17" t="s">
        <v>490</v>
      </c>
      <c r="E376" s="16"/>
      <c r="F376" s="16"/>
      <c r="G376" s="16"/>
    </row>
    <row r="377" spans="1:7" ht="22.5" x14ac:dyDescent="0.25">
      <c r="A377" s="12" t="s">
        <v>491</v>
      </c>
      <c r="B377" s="13" t="s">
        <v>16</v>
      </c>
      <c r="C377" s="13" t="s">
        <v>152</v>
      </c>
      <c r="D377" s="17" t="s">
        <v>492</v>
      </c>
      <c r="E377" s="14">
        <v>73</v>
      </c>
      <c r="F377" s="14">
        <v>783.49</v>
      </c>
      <c r="G377" s="15">
        <f>ROUND(E377*F377,2)</f>
        <v>57194.77</v>
      </c>
    </row>
    <row r="378" spans="1:7" ht="409.5" x14ac:dyDescent="0.25">
      <c r="A378" s="16"/>
      <c r="B378" s="16"/>
      <c r="C378" s="16"/>
      <c r="D378" s="17" t="s">
        <v>493</v>
      </c>
      <c r="E378" s="16"/>
      <c r="F378" s="16"/>
      <c r="G378" s="16"/>
    </row>
    <row r="379" spans="1:7" ht="22.5" x14ac:dyDescent="0.25">
      <c r="A379" s="12" t="s">
        <v>494</v>
      </c>
      <c r="B379" s="13" t="s">
        <v>16</v>
      </c>
      <c r="C379" s="13" t="s">
        <v>152</v>
      </c>
      <c r="D379" s="17" t="s">
        <v>495</v>
      </c>
      <c r="E379" s="14">
        <v>33</v>
      </c>
      <c r="F379" s="14">
        <v>744.65</v>
      </c>
      <c r="G379" s="15">
        <f>ROUND(E379*F379,2)</f>
        <v>24573.45</v>
      </c>
    </row>
    <row r="380" spans="1:7" ht="409.5" x14ac:dyDescent="0.25">
      <c r="A380" s="16"/>
      <c r="B380" s="16"/>
      <c r="C380" s="16"/>
      <c r="D380" s="17" t="s">
        <v>496</v>
      </c>
      <c r="E380" s="16"/>
      <c r="F380" s="16"/>
      <c r="G380" s="16"/>
    </row>
    <row r="381" spans="1:7" ht="22.5" x14ac:dyDescent="0.25">
      <c r="A381" s="12" t="s">
        <v>497</v>
      </c>
      <c r="B381" s="13" t="s">
        <v>16</v>
      </c>
      <c r="C381" s="13" t="s">
        <v>152</v>
      </c>
      <c r="D381" s="17" t="s">
        <v>498</v>
      </c>
      <c r="E381" s="14">
        <v>2</v>
      </c>
      <c r="F381" s="14">
        <v>692.03</v>
      </c>
      <c r="G381" s="15">
        <f>ROUND(E381*F381,2)</f>
        <v>1384.06</v>
      </c>
    </row>
    <row r="382" spans="1:7" ht="409.5" x14ac:dyDescent="0.25">
      <c r="A382" s="16"/>
      <c r="B382" s="16"/>
      <c r="C382" s="16"/>
      <c r="D382" s="17" t="s">
        <v>499</v>
      </c>
      <c r="E382" s="16"/>
      <c r="F382" s="16"/>
      <c r="G382" s="16"/>
    </row>
    <row r="383" spans="1:7" ht="22.5" x14ac:dyDescent="0.25">
      <c r="A383" s="12" t="s">
        <v>500</v>
      </c>
      <c r="B383" s="13" t="s">
        <v>16</v>
      </c>
      <c r="C383" s="13" t="s">
        <v>152</v>
      </c>
      <c r="D383" s="17" t="s">
        <v>501</v>
      </c>
      <c r="E383" s="14">
        <v>8</v>
      </c>
      <c r="F383" s="14">
        <v>932.55</v>
      </c>
      <c r="G383" s="15">
        <f>ROUND(E383*F383,2)</f>
        <v>7460.4</v>
      </c>
    </row>
    <row r="384" spans="1:7" ht="409.5" x14ac:dyDescent="0.25">
      <c r="A384" s="16"/>
      <c r="B384" s="16"/>
      <c r="C384" s="16"/>
      <c r="D384" s="17" t="s">
        <v>502</v>
      </c>
      <c r="E384" s="16"/>
      <c r="F384" s="16"/>
      <c r="G384" s="16"/>
    </row>
    <row r="385" spans="1:7" ht="22.5" x14ac:dyDescent="0.25">
      <c r="A385" s="12" t="s">
        <v>503</v>
      </c>
      <c r="B385" s="13" t="s">
        <v>16</v>
      </c>
      <c r="C385" s="13" t="s">
        <v>152</v>
      </c>
      <c r="D385" s="17" t="s">
        <v>504</v>
      </c>
      <c r="E385" s="14">
        <v>14</v>
      </c>
      <c r="F385" s="14">
        <v>1169.94</v>
      </c>
      <c r="G385" s="15">
        <f>ROUND(E385*F385,2)</f>
        <v>16379.16</v>
      </c>
    </row>
    <row r="386" spans="1:7" ht="409.5" x14ac:dyDescent="0.25">
      <c r="A386" s="16"/>
      <c r="B386" s="16"/>
      <c r="C386" s="16"/>
      <c r="D386" s="17" t="s">
        <v>505</v>
      </c>
      <c r="E386" s="16"/>
      <c r="F386" s="16"/>
      <c r="G386" s="16"/>
    </row>
    <row r="387" spans="1:7" x14ac:dyDescent="0.25">
      <c r="A387" s="16"/>
      <c r="B387" s="16"/>
      <c r="C387" s="16"/>
      <c r="D387" s="35" t="s">
        <v>506</v>
      </c>
      <c r="E387" s="14">
        <v>1</v>
      </c>
      <c r="F387" s="18">
        <f>G371+G373+G375+G377+G379+G381+G383+G385</f>
        <v>466255.38</v>
      </c>
      <c r="G387" s="18">
        <f>ROUND(E387*F387,2)</f>
        <v>466255.38</v>
      </c>
    </row>
    <row r="388" spans="1:7" ht="0.95" customHeight="1" x14ac:dyDescent="0.25">
      <c r="A388" s="19"/>
      <c r="B388" s="19"/>
      <c r="C388" s="19"/>
      <c r="D388" s="36"/>
      <c r="E388" s="19"/>
      <c r="F388" s="19"/>
      <c r="G388" s="19"/>
    </row>
    <row r="389" spans="1:7" x14ac:dyDescent="0.25">
      <c r="A389" s="10" t="s">
        <v>507</v>
      </c>
      <c r="B389" s="10" t="s">
        <v>9</v>
      </c>
      <c r="C389" s="10" t="s">
        <v>10</v>
      </c>
      <c r="D389" s="34" t="s">
        <v>508</v>
      </c>
      <c r="E389" s="11">
        <f>E404</f>
        <v>1</v>
      </c>
      <c r="F389" s="11">
        <f>F404</f>
        <v>41161.81</v>
      </c>
      <c r="G389" s="11">
        <f>G404</f>
        <v>41161.81</v>
      </c>
    </row>
    <row r="390" spans="1:7" ht="22.5" x14ac:dyDescent="0.25">
      <c r="A390" s="12" t="s">
        <v>509</v>
      </c>
      <c r="B390" s="13" t="s">
        <v>16</v>
      </c>
      <c r="C390" s="13" t="s">
        <v>152</v>
      </c>
      <c r="D390" s="17" t="s">
        <v>510</v>
      </c>
      <c r="E390" s="14">
        <v>6</v>
      </c>
      <c r="F390" s="14">
        <v>1751.71</v>
      </c>
      <c r="G390" s="15">
        <f>ROUND(E390*F390,2)</f>
        <v>10510.26</v>
      </c>
    </row>
    <row r="391" spans="1:7" ht="409.5" x14ac:dyDescent="0.25">
      <c r="A391" s="16"/>
      <c r="B391" s="16"/>
      <c r="C391" s="16"/>
      <c r="D391" s="17" t="s">
        <v>511</v>
      </c>
      <c r="E391" s="16"/>
      <c r="F391" s="16"/>
      <c r="G391" s="16"/>
    </row>
    <row r="392" spans="1:7" ht="22.5" x14ac:dyDescent="0.25">
      <c r="A392" s="12" t="s">
        <v>512</v>
      </c>
      <c r="B392" s="13" t="s">
        <v>16</v>
      </c>
      <c r="C392" s="13" t="s">
        <v>152</v>
      </c>
      <c r="D392" s="17" t="s">
        <v>513</v>
      </c>
      <c r="E392" s="14">
        <v>15</v>
      </c>
      <c r="F392" s="14">
        <v>527.09</v>
      </c>
      <c r="G392" s="15">
        <f>ROUND(E392*F392,2)</f>
        <v>7906.35</v>
      </c>
    </row>
    <row r="393" spans="1:7" ht="409.5" x14ac:dyDescent="0.25">
      <c r="A393" s="16"/>
      <c r="B393" s="16"/>
      <c r="C393" s="16"/>
      <c r="D393" s="17" t="s">
        <v>514</v>
      </c>
      <c r="E393" s="16"/>
      <c r="F393" s="16"/>
      <c r="G393" s="16"/>
    </row>
    <row r="394" spans="1:7" ht="22.5" x14ac:dyDescent="0.25">
      <c r="A394" s="12" t="s">
        <v>515</v>
      </c>
      <c r="B394" s="13" t="s">
        <v>16</v>
      </c>
      <c r="C394" s="13" t="s">
        <v>152</v>
      </c>
      <c r="D394" s="17" t="s">
        <v>516</v>
      </c>
      <c r="E394" s="14">
        <v>5</v>
      </c>
      <c r="F394" s="14">
        <v>962.33</v>
      </c>
      <c r="G394" s="15">
        <f>ROUND(E394*F394,2)</f>
        <v>4811.6499999999996</v>
      </c>
    </row>
    <row r="395" spans="1:7" ht="409.5" x14ac:dyDescent="0.25">
      <c r="A395" s="16"/>
      <c r="B395" s="16"/>
      <c r="C395" s="16"/>
      <c r="D395" s="17" t="s">
        <v>517</v>
      </c>
      <c r="E395" s="16"/>
      <c r="F395" s="16"/>
      <c r="G395" s="16"/>
    </row>
    <row r="396" spans="1:7" ht="22.5" x14ac:dyDescent="0.25">
      <c r="A396" s="12" t="s">
        <v>518</v>
      </c>
      <c r="B396" s="13" t="s">
        <v>16</v>
      </c>
      <c r="C396" s="13" t="s">
        <v>152</v>
      </c>
      <c r="D396" s="17" t="s">
        <v>519</v>
      </c>
      <c r="E396" s="14">
        <v>4</v>
      </c>
      <c r="F396" s="14">
        <v>2496.4499999999998</v>
      </c>
      <c r="G396" s="15">
        <f>ROUND(E396*F396,2)</f>
        <v>9985.7999999999993</v>
      </c>
    </row>
    <row r="397" spans="1:7" ht="409.5" x14ac:dyDescent="0.25">
      <c r="A397" s="16"/>
      <c r="B397" s="16"/>
      <c r="C397" s="16"/>
      <c r="D397" s="17" t="s">
        <v>520</v>
      </c>
      <c r="E397" s="16"/>
      <c r="F397" s="16"/>
      <c r="G397" s="16"/>
    </row>
    <row r="398" spans="1:7" ht="22.5" x14ac:dyDescent="0.25">
      <c r="A398" s="12" t="s">
        <v>521</v>
      </c>
      <c r="B398" s="13" t="s">
        <v>16</v>
      </c>
      <c r="C398" s="13" t="s">
        <v>152</v>
      </c>
      <c r="D398" s="17" t="s">
        <v>522</v>
      </c>
      <c r="E398" s="14">
        <v>1</v>
      </c>
      <c r="F398" s="14">
        <v>2760.21</v>
      </c>
      <c r="G398" s="15">
        <f>ROUND(E398*F398,2)</f>
        <v>2760.21</v>
      </c>
    </row>
    <row r="399" spans="1:7" ht="409.5" x14ac:dyDescent="0.25">
      <c r="A399" s="16"/>
      <c r="B399" s="16"/>
      <c r="C399" s="16"/>
      <c r="D399" s="17" t="s">
        <v>523</v>
      </c>
      <c r="E399" s="16"/>
      <c r="F399" s="16"/>
      <c r="G399" s="16"/>
    </row>
    <row r="400" spans="1:7" ht="22.5" x14ac:dyDescent="0.25">
      <c r="A400" s="12" t="s">
        <v>524</v>
      </c>
      <c r="B400" s="13" t="s">
        <v>16</v>
      </c>
      <c r="C400" s="13" t="s">
        <v>152</v>
      </c>
      <c r="D400" s="17" t="s">
        <v>525</v>
      </c>
      <c r="E400" s="14">
        <v>1</v>
      </c>
      <c r="F400" s="14">
        <v>1888</v>
      </c>
      <c r="G400" s="15">
        <f>ROUND(E400*F400,2)</f>
        <v>1888</v>
      </c>
    </row>
    <row r="401" spans="1:7" ht="409.5" x14ac:dyDescent="0.25">
      <c r="A401" s="16"/>
      <c r="B401" s="16"/>
      <c r="C401" s="16"/>
      <c r="D401" s="17" t="s">
        <v>526</v>
      </c>
      <c r="E401" s="16"/>
      <c r="F401" s="16"/>
      <c r="G401" s="16"/>
    </row>
    <row r="402" spans="1:7" ht="22.5" x14ac:dyDescent="0.25">
      <c r="A402" s="12" t="s">
        <v>527</v>
      </c>
      <c r="B402" s="13" t="s">
        <v>16</v>
      </c>
      <c r="C402" s="13" t="s">
        <v>528</v>
      </c>
      <c r="D402" s="17" t="s">
        <v>529</v>
      </c>
      <c r="E402" s="14">
        <v>1</v>
      </c>
      <c r="F402" s="14">
        <v>3299.54</v>
      </c>
      <c r="G402" s="15">
        <f>ROUND(E402*F402,2)</f>
        <v>3299.54</v>
      </c>
    </row>
    <row r="403" spans="1:7" ht="409.5" x14ac:dyDescent="0.25">
      <c r="A403" s="16"/>
      <c r="B403" s="16"/>
      <c r="C403" s="16"/>
      <c r="D403" s="17" t="s">
        <v>530</v>
      </c>
      <c r="E403" s="16"/>
      <c r="F403" s="16"/>
      <c r="G403" s="16"/>
    </row>
    <row r="404" spans="1:7" x14ac:dyDescent="0.25">
      <c r="A404" s="16"/>
      <c r="B404" s="16"/>
      <c r="C404" s="16"/>
      <c r="D404" s="35" t="s">
        <v>531</v>
      </c>
      <c r="E404" s="14">
        <v>1</v>
      </c>
      <c r="F404" s="18">
        <f>G390+G392+G394+G396+G398+G400+G402</f>
        <v>41161.81</v>
      </c>
      <c r="G404" s="18">
        <f>ROUND(E404*F404,2)</f>
        <v>41161.81</v>
      </c>
    </row>
    <row r="405" spans="1:7" ht="0.95" customHeight="1" x14ac:dyDescent="0.25">
      <c r="A405" s="19"/>
      <c r="B405" s="19"/>
      <c r="C405" s="19"/>
      <c r="D405" s="36"/>
      <c r="E405" s="19"/>
      <c r="F405" s="19"/>
      <c r="G405" s="19"/>
    </row>
    <row r="406" spans="1:7" x14ac:dyDescent="0.25">
      <c r="A406" s="16"/>
      <c r="B406" s="16"/>
      <c r="C406" s="16"/>
      <c r="D406" s="35" t="s">
        <v>532</v>
      </c>
      <c r="E406" s="14">
        <v>1</v>
      </c>
      <c r="F406" s="18">
        <f>G370+G389</f>
        <v>507417.19</v>
      </c>
      <c r="G406" s="18">
        <f>ROUND(E406*F406,2)</f>
        <v>507417.19</v>
      </c>
    </row>
    <row r="407" spans="1:7" ht="0.95" customHeight="1" x14ac:dyDescent="0.25">
      <c r="A407" s="19"/>
      <c r="B407" s="19"/>
      <c r="C407" s="19"/>
      <c r="D407" s="36"/>
      <c r="E407" s="19"/>
      <c r="F407" s="19"/>
      <c r="G407" s="19"/>
    </row>
    <row r="408" spans="1:7" x14ac:dyDescent="0.25">
      <c r="A408" s="8" t="s">
        <v>533</v>
      </c>
      <c r="B408" s="8" t="s">
        <v>9</v>
      </c>
      <c r="C408" s="8" t="s">
        <v>10</v>
      </c>
      <c r="D408" s="33" t="s">
        <v>534</v>
      </c>
      <c r="E408" s="9">
        <f>E433</f>
        <v>1</v>
      </c>
      <c r="F408" s="9">
        <f>F433</f>
        <v>26922.799999999999</v>
      </c>
      <c r="G408" s="9">
        <f>G433</f>
        <v>26922.799999999999</v>
      </c>
    </row>
    <row r="409" spans="1:7" x14ac:dyDescent="0.25">
      <c r="A409" s="10" t="s">
        <v>535</v>
      </c>
      <c r="B409" s="10" t="s">
        <v>9</v>
      </c>
      <c r="C409" s="10" t="s">
        <v>10</v>
      </c>
      <c r="D409" s="34" t="s">
        <v>536</v>
      </c>
      <c r="E409" s="11">
        <f>E422</f>
        <v>1</v>
      </c>
      <c r="F409" s="11">
        <f>F422</f>
        <v>6476.95</v>
      </c>
      <c r="G409" s="11">
        <f>G422</f>
        <v>6476.95</v>
      </c>
    </row>
    <row r="410" spans="1:7" x14ac:dyDescent="0.25">
      <c r="A410" s="20" t="s">
        <v>537</v>
      </c>
      <c r="B410" s="20" t="s">
        <v>9</v>
      </c>
      <c r="C410" s="20" t="s">
        <v>10</v>
      </c>
      <c r="D410" s="37" t="s">
        <v>538</v>
      </c>
      <c r="E410" s="21">
        <f>E420</f>
        <v>1</v>
      </c>
      <c r="F410" s="21">
        <f>F420</f>
        <v>6476.95</v>
      </c>
      <c r="G410" s="21">
        <f>G420</f>
        <v>6476.95</v>
      </c>
    </row>
    <row r="411" spans="1:7" x14ac:dyDescent="0.25">
      <c r="A411" s="12" t="s">
        <v>539</v>
      </c>
      <c r="B411" s="13" t="s">
        <v>16</v>
      </c>
      <c r="C411" s="13" t="s">
        <v>152</v>
      </c>
      <c r="D411" s="17" t="s">
        <v>540</v>
      </c>
      <c r="E411" s="14">
        <v>1</v>
      </c>
      <c r="F411" s="14">
        <v>563.29</v>
      </c>
      <c r="G411" s="15">
        <f>ROUND(E411*F411,2)</f>
        <v>563.29</v>
      </c>
    </row>
    <row r="412" spans="1:7" ht="292.5" x14ac:dyDescent="0.25">
      <c r="A412" s="16"/>
      <c r="B412" s="16"/>
      <c r="C412" s="16"/>
      <c r="D412" s="17" t="s">
        <v>541</v>
      </c>
      <c r="E412" s="16"/>
      <c r="F412" s="16"/>
      <c r="G412" s="16"/>
    </row>
    <row r="413" spans="1:7" x14ac:dyDescent="0.25">
      <c r="A413" s="12" t="s">
        <v>542</v>
      </c>
      <c r="B413" s="13" t="s">
        <v>16</v>
      </c>
      <c r="C413" s="13" t="s">
        <v>152</v>
      </c>
      <c r="D413" s="17" t="s">
        <v>543</v>
      </c>
      <c r="E413" s="14">
        <v>0</v>
      </c>
      <c r="F413" s="14">
        <v>212.75</v>
      </c>
      <c r="G413" s="15">
        <f>ROUND(E413*F413,2)</f>
        <v>0</v>
      </c>
    </row>
    <row r="414" spans="1:7" ht="225" x14ac:dyDescent="0.25">
      <c r="A414" s="16"/>
      <c r="B414" s="16"/>
      <c r="C414" s="16"/>
      <c r="D414" s="17" t="s">
        <v>544</v>
      </c>
      <c r="E414" s="16"/>
      <c r="F414" s="16"/>
      <c r="G414" s="16"/>
    </row>
    <row r="415" spans="1:7" x14ac:dyDescent="0.25">
      <c r="A415" s="12" t="s">
        <v>545</v>
      </c>
      <c r="B415" s="13" t="s">
        <v>16</v>
      </c>
      <c r="C415" s="13" t="s">
        <v>152</v>
      </c>
      <c r="D415" s="17" t="s">
        <v>546</v>
      </c>
      <c r="E415" s="14">
        <v>3</v>
      </c>
      <c r="F415" s="14">
        <v>280.13</v>
      </c>
      <c r="G415" s="15">
        <f>ROUND(E415*F415,2)</f>
        <v>840.39</v>
      </c>
    </row>
    <row r="416" spans="1:7" ht="292.5" x14ac:dyDescent="0.25">
      <c r="A416" s="16"/>
      <c r="B416" s="16"/>
      <c r="C416" s="16"/>
      <c r="D416" s="17" t="s">
        <v>547</v>
      </c>
      <c r="E416" s="16"/>
      <c r="F416" s="16"/>
      <c r="G416" s="16"/>
    </row>
    <row r="417" spans="1:7" ht="22.5" x14ac:dyDescent="0.25">
      <c r="A417" s="12" t="s">
        <v>548</v>
      </c>
      <c r="B417" s="13" t="s">
        <v>16</v>
      </c>
      <c r="C417" s="13" t="s">
        <v>152</v>
      </c>
      <c r="D417" s="17" t="s">
        <v>549</v>
      </c>
      <c r="E417" s="14">
        <v>1</v>
      </c>
      <c r="F417" s="14">
        <v>1929.68</v>
      </c>
      <c r="G417" s="15">
        <f>ROUND(E417*F417,2)</f>
        <v>1929.68</v>
      </c>
    </row>
    <row r="418" spans="1:7" ht="180" x14ac:dyDescent="0.25">
      <c r="A418" s="16"/>
      <c r="B418" s="16"/>
      <c r="C418" s="16"/>
      <c r="D418" s="17" t="s">
        <v>550</v>
      </c>
      <c r="E418" s="16"/>
      <c r="F418" s="16"/>
      <c r="G418" s="16"/>
    </row>
    <row r="419" spans="1:7" ht="22.5" x14ac:dyDescent="0.25">
      <c r="A419" s="12" t="s">
        <v>551</v>
      </c>
      <c r="B419" s="13" t="s">
        <v>16</v>
      </c>
      <c r="C419" s="13" t="s">
        <v>152</v>
      </c>
      <c r="D419" s="17" t="s">
        <v>552</v>
      </c>
      <c r="E419" s="14">
        <v>1</v>
      </c>
      <c r="F419" s="14">
        <v>3143.59</v>
      </c>
      <c r="G419" s="15">
        <f>ROUND(E419*F419,2)</f>
        <v>3143.59</v>
      </c>
    </row>
    <row r="420" spans="1:7" x14ac:dyDescent="0.25">
      <c r="A420" s="16"/>
      <c r="B420" s="16"/>
      <c r="C420" s="16"/>
      <c r="D420" s="35" t="s">
        <v>553</v>
      </c>
      <c r="E420" s="14">
        <v>1</v>
      </c>
      <c r="F420" s="18">
        <f>G411+G413+G415+G417+G419</f>
        <v>6476.95</v>
      </c>
      <c r="G420" s="18">
        <f>ROUND(E420*F420,2)</f>
        <v>6476.95</v>
      </c>
    </row>
    <row r="421" spans="1:7" ht="0.95" customHeight="1" x14ac:dyDescent="0.25">
      <c r="A421" s="19"/>
      <c r="B421" s="19"/>
      <c r="C421" s="19"/>
      <c r="D421" s="36"/>
      <c r="E421" s="19"/>
      <c r="F421" s="19"/>
      <c r="G421" s="19"/>
    </row>
    <row r="422" spans="1:7" x14ac:dyDescent="0.25">
      <c r="A422" s="16"/>
      <c r="B422" s="16"/>
      <c r="C422" s="16"/>
      <c r="D422" s="35" t="s">
        <v>554</v>
      </c>
      <c r="E422" s="14">
        <v>1</v>
      </c>
      <c r="F422" s="18">
        <f>G410</f>
        <v>6476.95</v>
      </c>
      <c r="G422" s="18">
        <f>ROUND(E422*F422,2)</f>
        <v>6476.95</v>
      </c>
    </row>
    <row r="423" spans="1:7" ht="0.95" customHeight="1" x14ac:dyDescent="0.25">
      <c r="A423" s="19"/>
      <c r="B423" s="19"/>
      <c r="C423" s="19"/>
      <c r="D423" s="36"/>
      <c r="E423" s="19"/>
      <c r="F423" s="19"/>
      <c r="G423" s="19"/>
    </row>
    <row r="424" spans="1:7" x14ac:dyDescent="0.25">
      <c r="A424" s="10" t="s">
        <v>555</v>
      </c>
      <c r="B424" s="10" t="s">
        <v>9</v>
      </c>
      <c r="C424" s="10" t="s">
        <v>10</v>
      </c>
      <c r="D424" s="34" t="s">
        <v>556</v>
      </c>
      <c r="E424" s="11">
        <f>E431</f>
        <v>1</v>
      </c>
      <c r="F424" s="11">
        <f>F431</f>
        <v>20445.849999999999</v>
      </c>
      <c r="G424" s="11">
        <f>G431</f>
        <v>20445.849999999999</v>
      </c>
    </row>
    <row r="425" spans="1:7" x14ac:dyDescent="0.25">
      <c r="A425" s="12" t="s">
        <v>557</v>
      </c>
      <c r="B425" s="13" t="s">
        <v>16</v>
      </c>
      <c r="C425" s="13" t="s">
        <v>152</v>
      </c>
      <c r="D425" s="17" t="s">
        <v>558</v>
      </c>
      <c r="E425" s="14">
        <v>72</v>
      </c>
      <c r="F425" s="14">
        <v>171.14</v>
      </c>
      <c r="G425" s="15">
        <f>ROUND(E425*F425,2)</f>
        <v>12322.08</v>
      </c>
    </row>
    <row r="426" spans="1:7" ht="270" x14ac:dyDescent="0.25">
      <c r="A426" s="16"/>
      <c r="B426" s="16"/>
      <c r="C426" s="16"/>
      <c r="D426" s="17" t="s">
        <v>559</v>
      </c>
      <c r="E426" s="16"/>
      <c r="F426" s="16"/>
      <c r="G426" s="16"/>
    </row>
    <row r="427" spans="1:7" x14ac:dyDescent="0.25">
      <c r="A427" s="12" t="s">
        <v>545</v>
      </c>
      <c r="B427" s="13" t="s">
        <v>16</v>
      </c>
      <c r="C427" s="13" t="s">
        <v>152</v>
      </c>
      <c r="D427" s="17" t="s">
        <v>546</v>
      </c>
      <c r="E427" s="14">
        <v>11</v>
      </c>
      <c r="F427" s="14">
        <v>280.13</v>
      </c>
      <c r="G427" s="15">
        <f>ROUND(E427*F427,2)</f>
        <v>3081.43</v>
      </c>
    </row>
    <row r="428" spans="1:7" ht="292.5" x14ac:dyDescent="0.25">
      <c r="A428" s="16"/>
      <c r="B428" s="16"/>
      <c r="C428" s="16"/>
      <c r="D428" s="17" t="s">
        <v>547</v>
      </c>
      <c r="E428" s="16"/>
      <c r="F428" s="16"/>
      <c r="G428" s="16"/>
    </row>
    <row r="429" spans="1:7" x14ac:dyDescent="0.25">
      <c r="A429" s="12" t="s">
        <v>560</v>
      </c>
      <c r="B429" s="13" t="s">
        <v>16</v>
      </c>
      <c r="C429" s="13" t="s">
        <v>152</v>
      </c>
      <c r="D429" s="17" t="s">
        <v>561</v>
      </c>
      <c r="E429" s="14">
        <v>18</v>
      </c>
      <c r="F429" s="14">
        <v>280.13</v>
      </c>
      <c r="G429" s="15">
        <f>ROUND(E429*F429,2)</f>
        <v>5042.34</v>
      </c>
    </row>
    <row r="430" spans="1:7" ht="292.5" x14ac:dyDescent="0.25">
      <c r="A430" s="16"/>
      <c r="B430" s="16"/>
      <c r="C430" s="16"/>
      <c r="D430" s="17" t="s">
        <v>562</v>
      </c>
      <c r="E430" s="16"/>
      <c r="F430" s="16"/>
      <c r="G430" s="16"/>
    </row>
    <row r="431" spans="1:7" x14ac:dyDescent="0.25">
      <c r="A431" s="16"/>
      <c r="B431" s="16"/>
      <c r="C431" s="16"/>
      <c r="D431" s="35" t="s">
        <v>563</v>
      </c>
      <c r="E431" s="14">
        <v>1</v>
      </c>
      <c r="F431" s="18">
        <f>G425+G427+G429</f>
        <v>20445.849999999999</v>
      </c>
      <c r="G431" s="18">
        <f>ROUND(E431*F431,2)</f>
        <v>20445.849999999999</v>
      </c>
    </row>
    <row r="432" spans="1:7" ht="0.95" customHeight="1" x14ac:dyDescent="0.25">
      <c r="A432" s="19"/>
      <c r="B432" s="19"/>
      <c r="C432" s="19"/>
      <c r="D432" s="36"/>
      <c r="E432" s="19"/>
      <c r="F432" s="19"/>
      <c r="G432" s="19"/>
    </row>
    <row r="433" spans="1:7" x14ac:dyDescent="0.25">
      <c r="A433" s="16"/>
      <c r="B433" s="16"/>
      <c r="C433" s="16"/>
      <c r="D433" s="35" t="s">
        <v>564</v>
      </c>
      <c r="E433" s="14">
        <v>1</v>
      </c>
      <c r="F433" s="18">
        <f>G409+G424</f>
        <v>26922.799999999999</v>
      </c>
      <c r="G433" s="18">
        <f>ROUND(E433*F433,2)</f>
        <v>26922.799999999999</v>
      </c>
    </row>
    <row r="434" spans="1:7" ht="0.95" customHeight="1" x14ac:dyDescent="0.25">
      <c r="A434" s="19"/>
      <c r="B434" s="19"/>
      <c r="C434" s="19"/>
      <c r="D434" s="36"/>
      <c r="E434" s="19"/>
      <c r="F434" s="19"/>
      <c r="G434" s="19"/>
    </row>
    <row r="435" spans="1:7" x14ac:dyDescent="0.25">
      <c r="A435" s="8" t="s">
        <v>565</v>
      </c>
      <c r="B435" s="8" t="s">
        <v>9</v>
      </c>
      <c r="C435" s="8" t="s">
        <v>10</v>
      </c>
      <c r="D435" s="33" t="s">
        <v>566</v>
      </c>
      <c r="E435" s="9">
        <f>E488</f>
        <v>1</v>
      </c>
      <c r="F435" s="9">
        <f>F488</f>
        <v>250560.03</v>
      </c>
      <c r="G435" s="9">
        <f>G488</f>
        <v>250560.03</v>
      </c>
    </row>
    <row r="436" spans="1:7" x14ac:dyDescent="0.25">
      <c r="A436" s="10" t="s">
        <v>567</v>
      </c>
      <c r="B436" s="10" t="s">
        <v>9</v>
      </c>
      <c r="C436" s="10" t="s">
        <v>10</v>
      </c>
      <c r="D436" s="34" t="s">
        <v>568</v>
      </c>
      <c r="E436" s="11">
        <f>E481</f>
        <v>1</v>
      </c>
      <c r="F436" s="11">
        <f>F481</f>
        <v>249849.1</v>
      </c>
      <c r="G436" s="11">
        <f>G481</f>
        <v>249849.1</v>
      </c>
    </row>
    <row r="437" spans="1:7" x14ac:dyDescent="0.25">
      <c r="A437" s="20" t="s">
        <v>569</v>
      </c>
      <c r="B437" s="20" t="s">
        <v>9</v>
      </c>
      <c r="C437" s="20" t="s">
        <v>10</v>
      </c>
      <c r="D437" s="37" t="s">
        <v>570</v>
      </c>
      <c r="E437" s="21">
        <f>E462</f>
        <v>1</v>
      </c>
      <c r="F437" s="21">
        <f>F462</f>
        <v>196341.6</v>
      </c>
      <c r="G437" s="21">
        <f>G462</f>
        <v>196341.6</v>
      </c>
    </row>
    <row r="438" spans="1:7" x14ac:dyDescent="0.25">
      <c r="A438" s="12" t="s">
        <v>571</v>
      </c>
      <c r="B438" s="13" t="s">
        <v>16</v>
      </c>
      <c r="C438" s="13" t="s">
        <v>142</v>
      </c>
      <c r="D438" s="17" t="s">
        <v>572</v>
      </c>
      <c r="E438" s="14">
        <v>131.82</v>
      </c>
      <c r="F438" s="14">
        <v>164.82</v>
      </c>
      <c r="G438" s="15">
        <f>ROUND(E438*F438,2)</f>
        <v>21726.57</v>
      </c>
    </row>
    <row r="439" spans="1:7" ht="405" x14ac:dyDescent="0.25">
      <c r="A439" s="16"/>
      <c r="B439" s="16"/>
      <c r="C439" s="16"/>
      <c r="D439" s="17" t="s">
        <v>573</v>
      </c>
      <c r="E439" s="16"/>
      <c r="F439" s="16"/>
      <c r="G439" s="16"/>
    </row>
    <row r="440" spans="1:7" ht="22.5" x14ac:dyDescent="0.25">
      <c r="A440" s="12" t="s">
        <v>574</v>
      </c>
      <c r="B440" s="13" t="s">
        <v>16</v>
      </c>
      <c r="C440" s="13" t="s">
        <v>142</v>
      </c>
      <c r="D440" s="17" t="s">
        <v>575</v>
      </c>
      <c r="E440" s="14">
        <v>407.48</v>
      </c>
      <c r="F440" s="14">
        <v>73.16</v>
      </c>
      <c r="G440" s="15">
        <f>ROUND(E440*F440,2)</f>
        <v>29811.24</v>
      </c>
    </row>
    <row r="441" spans="1:7" ht="326.25" x14ac:dyDescent="0.25">
      <c r="A441" s="16"/>
      <c r="B441" s="16"/>
      <c r="C441" s="16"/>
      <c r="D441" s="17" t="s">
        <v>576</v>
      </c>
      <c r="E441" s="16"/>
      <c r="F441" s="16"/>
      <c r="G441" s="16"/>
    </row>
    <row r="442" spans="1:7" ht="22.5" x14ac:dyDescent="0.25">
      <c r="A442" s="12" t="s">
        <v>577</v>
      </c>
      <c r="B442" s="13" t="s">
        <v>16</v>
      </c>
      <c r="C442" s="13" t="s">
        <v>142</v>
      </c>
      <c r="D442" s="17" t="s">
        <v>578</v>
      </c>
      <c r="E442" s="14">
        <v>38.770000000000003</v>
      </c>
      <c r="F442" s="14">
        <v>82.3</v>
      </c>
      <c r="G442" s="15">
        <f>ROUND(E442*F442,2)</f>
        <v>3190.77</v>
      </c>
    </row>
    <row r="443" spans="1:7" ht="409.5" x14ac:dyDescent="0.25">
      <c r="A443" s="16"/>
      <c r="B443" s="16"/>
      <c r="C443" s="16"/>
      <c r="D443" s="17" t="s">
        <v>579</v>
      </c>
      <c r="E443" s="16"/>
      <c r="F443" s="16"/>
      <c r="G443" s="16"/>
    </row>
    <row r="444" spans="1:7" ht="22.5" x14ac:dyDescent="0.25">
      <c r="A444" s="12" t="s">
        <v>580</v>
      </c>
      <c r="B444" s="13" t="s">
        <v>16</v>
      </c>
      <c r="C444" s="13" t="s">
        <v>142</v>
      </c>
      <c r="D444" s="17" t="s">
        <v>581</v>
      </c>
      <c r="E444" s="14">
        <v>33.79</v>
      </c>
      <c r="F444" s="14">
        <v>168.13</v>
      </c>
      <c r="G444" s="15">
        <f>ROUND(E444*F444,2)</f>
        <v>5681.11</v>
      </c>
    </row>
    <row r="445" spans="1:7" ht="409.5" x14ac:dyDescent="0.25">
      <c r="A445" s="16"/>
      <c r="B445" s="16"/>
      <c r="C445" s="16"/>
      <c r="D445" s="17" t="s">
        <v>579</v>
      </c>
      <c r="E445" s="16"/>
      <c r="F445" s="16"/>
      <c r="G445" s="16"/>
    </row>
    <row r="446" spans="1:7" x14ac:dyDescent="0.25">
      <c r="A446" s="12" t="s">
        <v>582</v>
      </c>
      <c r="B446" s="13" t="s">
        <v>16</v>
      </c>
      <c r="C446" s="13" t="s">
        <v>142</v>
      </c>
      <c r="D446" s="17" t="s">
        <v>583</v>
      </c>
      <c r="E446" s="14">
        <v>180.68</v>
      </c>
      <c r="F446" s="14">
        <v>152.44</v>
      </c>
      <c r="G446" s="15">
        <f>ROUND(E446*F446,2)</f>
        <v>27542.86</v>
      </c>
    </row>
    <row r="447" spans="1:7" ht="371.25" x14ac:dyDescent="0.25">
      <c r="A447" s="16"/>
      <c r="B447" s="16"/>
      <c r="C447" s="16"/>
      <c r="D447" s="17" t="s">
        <v>584</v>
      </c>
      <c r="E447" s="16"/>
      <c r="F447" s="16"/>
      <c r="G447" s="16"/>
    </row>
    <row r="448" spans="1:7" x14ac:dyDescent="0.25">
      <c r="A448" s="12" t="s">
        <v>585</v>
      </c>
      <c r="B448" s="13" t="s">
        <v>16</v>
      </c>
      <c r="C448" s="13" t="s">
        <v>53</v>
      </c>
      <c r="D448" s="17" t="s">
        <v>586</v>
      </c>
      <c r="E448" s="14">
        <v>510.42</v>
      </c>
      <c r="F448" s="14">
        <v>103.62</v>
      </c>
      <c r="G448" s="15">
        <f>ROUND(E448*F448,2)</f>
        <v>52889.72</v>
      </c>
    </row>
    <row r="449" spans="1:7" ht="236.25" x14ac:dyDescent="0.25">
      <c r="A449" s="16"/>
      <c r="B449" s="16"/>
      <c r="C449" s="16"/>
      <c r="D449" s="17" t="s">
        <v>587</v>
      </c>
      <c r="E449" s="16"/>
      <c r="F449" s="16"/>
      <c r="G449" s="16"/>
    </row>
    <row r="450" spans="1:7" x14ac:dyDescent="0.25">
      <c r="A450" s="12" t="s">
        <v>588</v>
      </c>
      <c r="B450" s="13" t="s">
        <v>16</v>
      </c>
      <c r="C450" s="13" t="s">
        <v>142</v>
      </c>
      <c r="D450" s="17" t="s">
        <v>589</v>
      </c>
      <c r="E450" s="14">
        <v>19.399999999999999</v>
      </c>
      <c r="F450" s="14">
        <v>352.75</v>
      </c>
      <c r="G450" s="15">
        <f>ROUND(E450*F450,2)</f>
        <v>6843.35</v>
      </c>
    </row>
    <row r="451" spans="1:7" ht="112.5" x14ac:dyDescent="0.25">
      <c r="A451" s="16"/>
      <c r="B451" s="16"/>
      <c r="C451" s="16"/>
      <c r="D451" s="17" t="s">
        <v>590</v>
      </c>
      <c r="E451" s="16"/>
      <c r="F451" s="16"/>
      <c r="G451" s="16"/>
    </row>
    <row r="452" spans="1:7" x14ac:dyDescent="0.25">
      <c r="A452" s="12" t="s">
        <v>591</v>
      </c>
      <c r="B452" s="13" t="s">
        <v>16</v>
      </c>
      <c r="C452" s="13" t="s">
        <v>167</v>
      </c>
      <c r="D452" s="17" t="s">
        <v>592</v>
      </c>
      <c r="E452" s="14">
        <v>35</v>
      </c>
      <c r="F452" s="14">
        <v>242.96</v>
      </c>
      <c r="G452" s="15">
        <f>ROUND(E452*F452,2)</f>
        <v>8503.6</v>
      </c>
    </row>
    <row r="453" spans="1:7" ht="247.5" x14ac:dyDescent="0.25">
      <c r="A453" s="16"/>
      <c r="B453" s="16"/>
      <c r="C453" s="16"/>
      <c r="D453" s="17" t="s">
        <v>593</v>
      </c>
      <c r="E453" s="16"/>
      <c r="F453" s="16"/>
      <c r="G453" s="16"/>
    </row>
    <row r="454" spans="1:7" x14ac:dyDescent="0.25">
      <c r="A454" s="12" t="s">
        <v>594</v>
      </c>
      <c r="B454" s="13" t="s">
        <v>16</v>
      </c>
      <c r="C454" s="13" t="s">
        <v>167</v>
      </c>
      <c r="D454" s="17" t="s">
        <v>595</v>
      </c>
      <c r="E454" s="14">
        <v>14</v>
      </c>
      <c r="F454" s="14">
        <v>1073.1400000000001</v>
      </c>
      <c r="G454" s="15">
        <f>ROUND(E454*F454,2)</f>
        <v>15023.96</v>
      </c>
    </row>
    <row r="455" spans="1:7" ht="281.25" x14ac:dyDescent="0.25">
      <c r="A455" s="16"/>
      <c r="B455" s="16"/>
      <c r="C455" s="16"/>
      <c r="D455" s="17" t="s">
        <v>596</v>
      </c>
      <c r="E455" s="16"/>
      <c r="F455" s="16"/>
      <c r="G455" s="16"/>
    </row>
    <row r="456" spans="1:7" x14ac:dyDescent="0.25">
      <c r="A456" s="12" t="s">
        <v>597</v>
      </c>
      <c r="B456" s="13" t="s">
        <v>16</v>
      </c>
      <c r="C456" s="13" t="s">
        <v>167</v>
      </c>
      <c r="D456" s="17" t="s">
        <v>598</v>
      </c>
      <c r="E456" s="14">
        <v>7</v>
      </c>
      <c r="F456" s="14">
        <v>343.13</v>
      </c>
      <c r="G456" s="15">
        <f>ROUND(E456*F456,2)</f>
        <v>2401.91</v>
      </c>
    </row>
    <row r="457" spans="1:7" ht="281.25" x14ac:dyDescent="0.25">
      <c r="A457" s="16"/>
      <c r="B457" s="16"/>
      <c r="C457" s="16"/>
      <c r="D457" s="17" t="s">
        <v>599</v>
      </c>
      <c r="E457" s="16"/>
      <c r="F457" s="16"/>
      <c r="G457" s="16"/>
    </row>
    <row r="458" spans="1:7" x14ac:dyDescent="0.25">
      <c r="A458" s="12" t="s">
        <v>600</v>
      </c>
      <c r="B458" s="13" t="s">
        <v>16</v>
      </c>
      <c r="C458" s="13" t="s">
        <v>167</v>
      </c>
      <c r="D458" s="17" t="s">
        <v>601</v>
      </c>
      <c r="E458" s="14">
        <v>14</v>
      </c>
      <c r="F458" s="14">
        <v>600.46</v>
      </c>
      <c r="G458" s="15">
        <f>ROUND(E458*F458,2)</f>
        <v>8406.44</v>
      </c>
    </row>
    <row r="459" spans="1:7" ht="281.25" x14ac:dyDescent="0.25">
      <c r="A459" s="16"/>
      <c r="B459" s="16"/>
      <c r="C459" s="16"/>
      <c r="D459" s="17" t="s">
        <v>602</v>
      </c>
      <c r="E459" s="16"/>
      <c r="F459" s="16"/>
      <c r="G459" s="16"/>
    </row>
    <row r="460" spans="1:7" x14ac:dyDescent="0.25">
      <c r="A460" s="12" t="s">
        <v>603</v>
      </c>
      <c r="B460" s="13" t="s">
        <v>16</v>
      </c>
      <c r="C460" s="13" t="s">
        <v>142</v>
      </c>
      <c r="D460" s="17" t="s">
        <v>604</v>
      </c>
      <c r="E460" s="14">
        <v>84.32</v>
      </c>
      <c r="F460" s="14">
        <v>169.83</v>
      </c>
      <c r="G460" s="15">
        <f>ROUND(E460*F460,2)</f>
        <v>14320.07</v>
      </c>
    </row>
    <row r="461" spans="1:7" ht="371.25" x14ac:dyDescent="0.25">
      <c r="A461" s="16"/>
      <c r="B461" s="16"/>
      <c r="C461" s="16"/>
      <c r="D461" s="17" t="s">
        <v>605</v>
      </c>
      <c r="E461" s="16"/>
      <c r="F461" s="16"/>
      <c r="G461" s="16"/>
    </row>
    <row r="462" spans="1:7" x14ac:dyDescent="0.25">
      <c r="A462" s="16"/>
      <c r="B462" s="16"/>
      <c r="C462" s="16"/>
      <c r="D462" s="35" t="s">
        <v>606</v>
      </c>
      <c r="E462" s="14">
        <v>1</v>
      </c>
      <c r="F462" s="18">
        <f>G438+G440+G442+G444+G446+G448+G450+G452+G454+G456+G458+G460</f>
        <v>196341.6</v>
      </c>
      <c r="G462" s="18">
        <f>ROUND(E462*F462,2)</f>
        <v>196341.6</v>
      </c>
    </row>
    <row r="463" spans="1:7" ht="0.95" customHeight="1" x14ac:dyDescent="0.25">
      <c r="A463" s="19"/>
      <c r="B463" s="19"/>
      <c r="C463" s="19"/>
      <c r="D463" s="36"/>
      <c r="E463" s="19"/>
      <c r="F463" s="19"/>
      <c r="G463" s="19"/>
    </row>
    <row r="464" spans="1:7" x14ac:dyDescent="0.25">
      <c r="A464" s="20" t="s">
        <v>607</v>
      </c>
      <c r="B464" s="20" t="s">
        <v>9</v>
      </c>
      <c r="C464" s="20" t="s">
        <v>10</v>
      </c>
      <c r="D464" s="37" t="s">
        <v>608</v>
      </c>
      <c r="E464" s="21">
        <f>E479</f>
        <v>1</v>
      </c>
      <c r="F464" s="21">
        <f>F479</f>
        <v>53507.5</v>
      </c>
      <c r="G464" s="21">
        <f>G479</f>
        <v>53507.5</v>
      </c>
    </row>
    <row r="465" spans="1:7" x14ac:dyDescent="0.25">
      <c r="A465" s="12" t="s">
        <v>609</v>
      </c>
      <c r="B465" s="13" t="s">
        <v>16</v>
      </c>
      <c r="C465" s="13" t="s">
        <v>152</v>
      </c>
      <c r="D465" s="17" t="s">
        <v>610</v>
      </c>
      <c r="E465" s="14">
        <v>0</v>
      </c>
      <c r="F465" s="14">
        <v>496.46</v>
      </c>
      <c r="G465" s="15">
        <f>ROUND(E465*F465,2)</f>
        <v>0</v>
      </c>
    </row>
    <row r="466" spans="1:7" ht="135" x14ac:dyDescent="0.25">
      <c r="A466" s="16"/>
      <c r="B466" s="16"/>
      <c r="C466" s="16"/>
      <c r="D466" s="17" t="s">
        <v>611</v>
      </c>
      <c r="E466" s="16"/>
      <c r="F466" s="16"/>
      <c r="G466" s="16"/>
    </row>
    <row r="467" spans="1:7" x14ac:dyDescent="0.25">
      <c r="A467" s="12" t="s">
        <v>612</v>
      </c>
      <c r="B467" s="13" t="s">
        <v>16</v>
      </c>
      <c r="C467" s="13" t="s">
        <v>142</v>
      </c>
      <c r="D467" s="17" t="s">
        <v>613</v>
      </c>
      <c r="E467" s="14">
        <v>118.19</v>
      </c>
      <c r="F467" s="14">
        <v>203.41</v>
      </c>
      <c r="G467" s="15">
        <f>ROUND(E467*F467,2)</f>
        <v>24041.03</v>
      </c>
    </row>
    <row r="468" spans="1:7" ht="409.5" x14ac:dyDescent="0.25">
      <c r="A468" s="16"/>
      <c r="B468" s="16"/>
      <c r="C468" s="16"/>
      <c r="D468" s="17" t="s">
        <v>614</v>
      </c>
      <c r="E468" s="16"/>
      <c r="F468" s="16"/>
      <c r="G468" s="16"/>
    </row>
    <row r="469" spans="1:7" x14ac:dyDescent="0.25">
      <c r="A469" s="12" t="s">
        <v>615</v>
      </c>
      <c r="B469" s="13" t="s">
        <v>16</v>
      </c>
      <c r="C469" s="13" t="s">
        <v>142</v>
      </c>
      <c r="D469" s="17" t="s">
        <v>616</v>
      </c>
      <c r="E469" s="14">
        <v>0</v>
      </c>
      <c r="F469" s="14">
        <v>253.67</v>
      </c>
      <c r="G469" s="15">
        <f>ROUND(E469*F469,2)</f>
        <v>0</v>
      </c>
    </row>
    <row r="470" spans="1:7" ht="409.5" x14ac:dyDescent="0.25">
      <c r="A470" s="16"/>
      <c r="B470" s="16"/>
      <c r="C470" s="16"/>
      <c r="D470" s="17" t="s">
        <v>617</v>
      </c>
      <c r="E470" s="16"/>
      <c r="F470" s="16"/>
      <c r="G470" s="16"/>
    </row>
    <row r="471" spans="1:7" ht="22.5" x14ac:dyDescent="0.25">
      <c r="A471" s="12" t="s">
        <v>618</v>
      </c>
      <c r="B471" s="13" t="s">
        <v>16</v>
      </c>
      <c r="C471" s="13" t="s">
        <v>152</v>
      </c>
      <c r="D471" s="17" t="s">
        <v>619</v>
      </c>
      <c r="E471" s="14">
        <v>4</v>
      </c>
      <c r="F471" s="14">
        <v>979.85</v>
      </c>
      <c r="G471" s="15">
        <f>ROUND(E471*F471,2)</f>
        <v>3919.4</v>
      </c>
    </row>
    <row r="472" spans="1:7" ht="157.5" x14ac:dyDescent="0.25">
      <c r="A472" s="16"/>
      <c r="B472" s="16"/>
      <c r="C472" s="16"/>
      <c r="D472" s="17" t="s">
        <v>620</v>
      </c>
      <c r="E472" s="16"/>
      <c r="F472" s="16"/>
      <c r="G472" s="16"/>
    </row>
    <row r="473" spans="1:7" x14ac:dyDescent="0.25">
      <c r="A473" s="12" t="s">
        <v>621</v>
      </c>
      <c r="B473" s="13" t="s">
        <v>16</v>
      </c>
      <c r="C473" s="13" t="s">
        <v>152</v>
      </c>
      <c r="D473" s="17" t="s">
        <v>622</v>
      </c>
      <c r="E473" s="14">
        <v>39</v>
      </c>
      <c r="F473" s="14">
        <v>131.93</v>
      </c>
      <c r="G473" s="15">
        <f>ROUND(E473*F473,2)</f>
        <v>5145.2700000000004</v>
      </c>
    </row>
    <row r="474" spans="1:7" ht="67.5" x14ac:dyDescent="0.25">
      <c r="A474" s="16"/>
      <c r="B474" s="16"/>
      <c r="C474" s="16"/>
      <c r="D474" s="17" t="s">
        <v>623</v>
      </c>
      <c r="E474" s="16"/>
      <c r="F474" s="16"/>
      <c r="G474" s="16"/>
    </row>
    <row r="475" spans="1:7" x14ac:dyDescent="0.25">
      <c r="A475" s="12" t="s">
        <v>624</v>
      </c>
      <c r="B475" s="13" t="s">
        <v>16</v>
      </c>
      <c r="C475" s="13" t="s">
        <v>152</v>
      </c>
      <c r="D475" s="17" t="s">
        <v>625</v>
      </c>
      <c r="E475" s="14">
        <v>4</v>
      </c>
      <c r="F475" s="14">
        <v>4347.92</v>
      </c>
      <c r="G475" s="15">
        <f>ROUND(E475*F475,2)</f>
        <v>17391.68</v>
      </c>
    </row>
    <row r="476" spans="1:7" ht="409.5" x14ac:dyDescent="0.25">
      <c r="A476" s="16"/>
      <c r="B476" s="16"/>
      <c r="C476" s="16"/>
      <c r="D476" s="17" t="s">
        <v>626</v>
      </c>
      <c r="E476" s="16"/>
      <c r="F476" s="16"/>
      <c r="G476" s="16"/>
    </row>
    <row r="477" spans="1:7" ht="22.5" x14ac:dyDescent="0.25">
      <c r="A477" s="12" t="s">
        <v>627</v>
      </c>
      <c r="B477" s="13" t="s">
        <v>16</v>
      </c>
      <c r="C477" s="13" t="s">
        <v>152</v>
      </c>
      <c r="D477" s="17" t="s">
        <v>628</v>
      </c>
      <c r="E477" s="14">
        <v>1</v>
      </c>
      <c r="F477" s="14">
        <v>3010.12</v>
      </c>
      <c r="G477" s="15">
        <f>ROUND(E477*F477,2)</f>
        <v>3010.12</v>
      </c>
    </row>
    <row r="478" spans="1:7" ht="409.5" x14ac:dyDescent="0.25">
      <c r="A478" s="16"/>
      <c r="B478" s="16"/>
      <c r="C478" s="16"/>
      <c r="D478" s="17" t="s">
        <v>629</v>
      </c>
      <c r="E478" s="16"/>
      <c r="F478" s="16"/>
      <c r="G478" s="16"/>
    </row>
    <row r="479" spans="1:7" x14ac:dyDescent="0.25">
      <c r="A479" s="16"/>
      <c r="B479" s="16"/>
      <c r="C479" s="16"/>
      <c r="D479" s="35" t="s">
        <v>630</v>
      </c>
      <c r="E479" s="14">
        <v>1</v>
      </c>
      <c r="F479" s="18">
        <f>G465+G467+G469+G471+G473+G475+G477</f>
        <v>53507.5</v>
      </c>
      <c r="G479" s="18">
        <f>ROUND(E479*F479,2)</f>
        <v>53507.5</v>
      </c>
    </row>
    <row r="480" spans="1:7" ht="0.95" customHeight="1" x14ac:dyDescent="0.25">
      <c r="A480" s="19"/>
      <c r="B480" s="19"/>
      <c r="C480" s="19"/>
      <c r="D480" s="36"/>
      <c r="E480" s="19"/>
      <c r="F480" s="19"/>
      <c r="G480" s="19"/>
    </row>
    <row r="481" spans="1:7" x14ac:dyDescent="0.25">
      <c r="A481" s="16"/>
      <c r="B481" s="16"/>
      <c r="C481" s="16"/>
      <c r="D481" s="35" t="s">
        <v>631</v>
      </c>
      <c r="E481" s="14">
        <v>1</v>
      </c>
      <c r="F481" s="18">
        <f>G437+G464</f>
        <v>249849.1</v>
      </c>
      <c r="G481" s="18">
        <f>ROUND(E481*F481,2)</f>
        <v>249849.1</v>
      </c>
    </row>
    <row r="482" spans="1:7" ht="0.95" customHeight="1" x14ac:dyDescent="0.25">
      <c r="A482" s="19"/>
      <c r="B482" s="19"/>
      <c r="C482" s="19"/>
      <c r="D482" s="36"/>
      <c r="E482" s="19"/>
      <c r="F482" s="19"/>
      <c r="G482" s="19"/>
    </row>
    <row r="483" spans="1:7" x14ac:dyDescent="0.25">
      <c r="A483" s="10" t="s">
        <v>632</v>
      </c>
      <c r="B483" s="10" t="s">
        <v>9</v>
      </c>
      <c r="C483" s="10" t="s">
        <v>10</v>
      </c>
      <c r="D483" s="34" t="s">
        <v>633</v>
      </c>
      <c r="E483" s="11">
        <f>E486</f>
        <v>1</v>
      </c>
      <c r="F483" s="11">
        <f>F486</f>
        <v>710.93</v>
      </c>
      <c r="G483" s="11">
        <f>G486</f>
        <v>710.93</v>
      </c>
    </row>
    <row r="484" spans="1:7" ht="22.5" x14ac:dyDescent="0.25">
      <c r="A484" s="12" t="s">
        <v>634</v>
      </c>
      <c r="B484" s="13" t="s">
        <v>16</v>
      </c>
      <c r="C484" s="13" t="s">
        <v>142</v>
      </c>
      <c r="D484" s="17" t="s">
        <v>635</v>
      </c>
      <c r="E484" s="14">
        <v>11.24</v>
      </c>
      <c r="F484" s="14">
        <v>63.25</v>
      </c>
      <c r="G484" s="15">
        <f>ROUND(E484*F484,2)</f>
        <v>710.93</v>
      </c>
    </row>
    <row r="485" spans="1:7" ht="258.75" x14ac:dyDescent="0.25">
      <c r="A485" s="16"/>
      <c r="B485" s="16"/>
      <c r="C485" s="16"/>
      <c r="D485" s="17" t="s">
        <v>636</v>
      </c>
      <c r="E485" s="16"/>
      <c r="F485" s="16"/>
      <c r="G485" s="16"/>
    </row>
    <row r="486" spans="1:7" x14ac:dyDescent="0.25">
      <c r="A486" s="16"/>
      <c r="B486" s="16"/>
      <c r="C486" s="16"/>
      <c r="D486" s="35" t="s">
        <v>637</v>
      </c>
      <c r="E486" s="14">
        <v>1</v>
      </c>
      <c r="F486" s="18">
        <f>G484</f>
        <v>710.93</v>
      </c>
      <c r="G486" s="18">
        <f>ROUND(E486*F486,2)</f>
        <v>710.93</v>
      </c>
    </row>
    <row r="487" spans="1:7" ht="0.95" customHeight="1" x14ac:dyDescent="0.25">
      <c r="A487" s="19"/>
      <c r="B487" s="19"/>
      <c r="C487" s="19"/>
      <c r="D487" s="36"/>
      <c r="E487" s="19"/>
      <c r="F487" s="19"/>
      <c r="G487" s="19"/>
    </row>
    <row r="488" spans="1:7" x14ac:dyDescent="0.25">
      <c r="A488" s="16"/>
      <c r="B488" s="16"/>
      <c r="C488" s="16"/>
      <c r="D488" s="35" t="s">
        <v>638</v>
      </c>
      <c r="E488" s="14">
        <v>1</v>
      </c>
      <c r="F488" s="18">
        <f>G436+G483</f>
        <v>250560.03</v>
      </c>
      <c r="G488" s="18">
        <f>ROUND(E488*F488,2)</f>
        <v>250560.03</v>
      </c>
    </row>
    <row r="489" spans="1:7" ht="0.95" customHeight="1" x14ac:dyDescent="0.25">
      <c r="A489" s="19"/>
      <c r="B489" s="19"/>
      <c r="C489" s="19"/>
      <c r="D489" s="36"/>
      <c r="E489" s="19"/>
      <c r="F489" s="19"/>
      <c r="G489" s="19"/>
    </row>
    <row r="490" spans="1:7" x14ac:dyDescent="0.25">
      <c r="A490" s="8" t="s">
        <v>639</v>
      </c>
      <c r="B490" s="8" t="s">
        <v>9</v>
      </c>
      <c r="C490" s="8" t="s">
        <v>10</v>
      </c>
      <c r="D490" s="33" t="s">
        <v>640</v>
      </c>
      <c r="E490" s="9">
        <f>E522</f>
        <v>1</v>
      </c>
      <c r="F490" s="9">
        <f>F522</f>
        <v>207759.04</v>
      </c>
      <c r="G490" s="9">
        <f>G522</f>
        <v>207759.04</v>
      </c>
    </row>
    <row r="491" spans="1:7" x14ac:dyDescent="0.25">
      <c r="A491" s="10" t="s">
        <v>641</v>
      </c>
      <c r="B491" s="10" t="s">
        <v>9</v>
      </c>
      <c r="C491" s="10" t="s">
        <v>10</v>
      </c>
      <c r="D491" s="34" t="s">
        <v>642</v>
      </c>
      <c r="E491" s="11">
        <f>E504</f>
        <v>1</v>
      </c>
      <c r="F491" s="11">
        <f>F504</f>
        <v>192948.48000000001</v>
      </c>
      <c r="G491" s="11">
        <f>G504</f>
        <v>192948.48000000001</v>
      </c>
    </row>
    <row r="492" spans="1:7" x14ac:dyDescent="0.25">
      <c r="A492" s="20" t="s">
        <v>643</v>
      </c>
      <c r="B492" s="20" t="s">
        <v>9</v>
      </c>
      <c r="C492" s="20" t="s">
        <v>10</v>
      </c>
      <c r="D492" s="37" t="s">
        <v>644</v>
      </c>
      <c r="E492" s="21">
        <f>E495</f>
        <v>1</v>
      </c>
      <c r="F492" s="21">
        <f>F495</f>
        <v>86908.79</v>
      </c>
      <c r="G492" s="21">
        <f>G495</f>
        <v>86908.79</v>
      </c>
    </row>
    <row r="493" spans="1:7" x14ac:dyDescent="0.25">
      <c r="A493" s="12" t="s">
        <v>645</v>
      </c>
      <c r="B493" s="13" t="s">
        <v>16</v>
      </c>
      <c r="C493" s="13" t="s">
        <v>87</v>
      </c>
      <c r="D493" s="17" t="s">
        <v>646</v>
      </c>
      <c r="E493" s="14">
        <v>21836.38</v>
      </c>
      <c r="F493" s="14">
        <v>3.98</v>
      </c>
      <c r="G493" s="15">
        <f>ROUND(E493*F493,2)</f>
        <v>86908.79</v>
      </c>
    </row>
    <row r="494" spans="1:7" ht="270" x14ac:dyDescent="0.25">
      <c r="A494" s="16"/>
      <c r="B494" s="16"/>
      <c r="C494" s="16"/>
      <c r="D494" s="17" t="s">
        <v>647</v>
      </c>
      <c r="E494" s="16"/>
      <c r="F494" s="16"/>
      <c r="G494" s="16"/>
    </row>
    <row r="495" spans="1:7" x14ac:dyDescent="0.25">
      <c r="A495" s="16"/>
      <c r="B495" s="16"/>
      <c r="C495" s="16"/>
      <c r="D495" s="35" t="s">
        <v>648</v>
      </c>
      <c r="E495" s="14">
        <v>1</v>
      </c>
      <c r="F495" s="18">
        <f>G493</f>
        <v>86908.79</v>
      </c>
      <c r="G495" s="18">
        <f>ROUND(E495*F495,2)</f>
        <v>86908.79</v>
      </c>
    </row>
    <row r="496" spans="1:7" ht="0.95" customHeight="1" x14ac:dyDescent="0.25">
      <c r="A496" s="19"/>
      <c r="B496" s="19"/>
      <c r="C496" s="19"/>
      <c r="D496" s="36"/>
      <c r="E496" s="19"/>
      <c r="F496" s="19"/>
      <c r="G496" s="19"/>
    </row>
    <row r="497" spans="1:7" x14ac:dyDescent="0.25">
      <c r="A497" s="20" t="s">
        <v>649</v>
      </c>
      <c r="B497" s="20" t="s">
        <v>9</v>
      </c>
      <c r="C497" s="20" t="s">
        <v>10</v>
      </c>
      <c r="D497" s="37" t="s">
        <v>650</v>
      </c>
      <c r="E497" s="21">
        <f>E502</f>
        <v>1</v>
      </c>
      <c r="F497" s="21">
        <f>F502</f>
        <v>106039.69</v>
      </c>
      <c r="G497" s="21">
        <f>G502</f>
        <v>106039.69</v>
      </c>
    </row>
    <row r="498" spans="1:7" x14ac:dyDescent="0.25">
      <c r="A498" s="12" t="s">
        <v>651</v>
      </c>
      <c r="B498" s="13" t="s">
        <v>16</v>
      </c>
      <c r="C498" s="13" t="s">
        <v>87</v>
      </c>
      <c r="D498" s="17" t="s">
        <v>652</v>
      </c>
      <c r="E498" s="14">
        <v>3553.57</v>
      </c>
      <c r="F498" s="14">
        <v>3.98</v>
      </c>
      <c r="G498" s="15">
        <f>ROUND(E498*F498,2)</f>
        <v>14143.21</v>
      </c>
    </row>
    <row r="499" spans="1:7" ht="270" x14ac:dyDescent="0.25">
      <c r="A499" s="16"/>
      <c r="B499" s="16"/>
      <c r="C499" s="16"/>
      <c r="D499" s="17" t="s">
        <v>653</v>
      </c>
      <c r="E499" s="16"/>
      <c r="F499" s="16"/>
      <c r="G499" s="16"/>
    </row>
    <row r="500" spans="1:7" x14ac:dyDescent="0.25">
      <c r="A500" s="12" t="s">
        <v>654</v>
      </c>
      <c r="B500" s="13" t="s">
        <v>16</v>
      </c>
      <c r="C500" s="13" t="s">
        <v>53</v>
      </c>
      <c r="D500" s="17" t="s">
        <v>655</v>
      </c>
      <c r="E500" s="14">
        <v>8965.51</v>
      </c>
      <c r="F500" s="14">
        <v>10.25</v>
      </c>
      <c r="G500" s="15">
        <f>ROUND(E500*F500,2)</f>
        <v>91896.48</v>
      </c>
    </row>
    <row r="501" spans="1:7" ht="78.75" x14ac:dyDescent="0.25">
      <c r="A501" s="16"/>
      <c r="B501" s="16"/>
      <c r="C501" s="16"/>
      <c r="D501" s="17" t="s">
        <v>656</v>
      </c>
      <c r="E501" s="16"/>
      <c r="F501" s="16"/>
      <c r="G501" s="16"/>
    </row>
    <row r="502" spans="1:7" x14ac:dyDescent="0.25">
      <c r="A502" s="16"/>
      <c r="B502" s="16"/>
      <c r="C502" s="16"/>
      <c r="D502" s="35" t="s">
        <v>657</v>
      </c>
      <c r="E502" s="14">
        <v>1</v>
      </c>
      <c r="F502" s="18">
        <f>G498+G500</f>
        <v>106039.69</v>
      </c>
      <c r="G502" s="18">
        <f>ROUND(E502*F502,2)</f>
        <v>106039.69</v>
      </c>
    </row>
    <row r="503" spans="1:7" ht="0.95" customHeight="1" x14ac:dyDescent="0.25">
      <c r="A503" s="19"/>
      <c r="B503" s="19"/>
      <c r="C503" s="19"/>
      <c r="D503" s="36"/>
      <c r="E503" s="19"/>
      <c r="F503" s="19"/>
      <c r="G503" s="19"/>
    </row>
    <row r="504" spans="1:7" x14ac:dyDescent="0.25">
      <c r="A504" s="16"/>
      <c r="B504" s="16"/>
      <c r="C504" s="16"/>
      <c r="D504" s="35" t="s">
        <v>658</v>
      </c>
      <c r="E504" s="14">
        <v>1</v>
      </c>
      <c r="F504" s="18">
        <f>G492+G497</f>
        <v>192948.48000000001</v>
      </c>
      <c r="G504" s="18">
        <f>ROUND(E504*F504,2)</f>
        <v>192948.48000000001</v>
      </c>
    </row>
    <row r="505" spans="1:7" ht="0.95" customHeight="1" x14ac:dyDescent="0.25">
      <c r="A505" s="19"/>
      <c r="B505" s="19"/>
      <c r="C505" s="19"/>
      <c r="D505" s="36"/>
      <c r="E505" s="19"/>
      <c r="F505" s="19"/>
      <c r="G505" s="19"/>
    </row>
    <row r="506" spans="1:7" x14ac:dyDescent="0.25">
      <c r="A506" s="10" t="s">
        <v>659</v>
      </c>
      <c r="B506" s="10" t="s">
        <v>9</v>
      </c>
      <c r="C506" s="10" t="s">
        <v>10</v>
      </c>
      <c r="D506" s="34" t="s">
        <v>660</v>
      </c>
      <c r="E506" s="11">
        <f>E520</f>
        <v>1</v>
      </c>
      <c r="F506" s="11">
        <f>F520</f>
        <v>14810.56</v>
      </c>
      <c r="G506" s="11">
        <f>G520</f>
        <v>14810.56</v>
      </c>
    </row>
    <row r="507" spans="1:7" x14ac:dyDescent="0.25">
      <c r="A507" s="12" t="s">
        <v>661</v>
      </c>
      <c r="B507" s="13" t="s">
        <v>16</v>
      </c>
      <c r="C507" s="13" t="s">
        <v>87</v>
      </c>
      <c r="D507" s="17" t="s">
        <v>662</v>
      </c>
      <c r="E507" s="14">
        <v>1166.25</v>
      </c>
      <c r="F507" s="14">
        <v>3.98</v>
      </c>
      <c r="G507" s="15">
        <f>ROUND(E507*F507,2)</f>
        <v>4641.68</v>
      </c>
    </row>
    <row r="508" spans="1:7" ht="112.5" x14ac:dyDescent="0.25">
      <c r="A508" s="16"/>
      <c r="B508" s="16"/>
      <c r="C508" s="16"/>
      <c r="D508" s="17" t="s">
        <v>663</v>
      </c>
      <c r="E508" s="16"/>
      <c r="F508" s="16"/>
      <c r="G508" s="16"/>
    </row>
    <row r="509" spans="1:7" x14ac:dyDescent="0.25">
      <c r="A509" s="12" t="s">
        <v>664</v>
      </c>
      <c r="B509" s="13" t="s">
        <v>16</v>
      </c>
      <c r="C509" s="13" t="s">
        <v>87</v>
      </c>
      <c r="D509" s="17" t="s">
        <v>665</v>
      </c>
      <c r="E509" s="14">
        <v>0</v>
      </c>
      <c r="F509" s="14">
        <v>7.83</v>
      </c>
      <c r="G509" s="15">
        <f>ROUND(E509*F509,2)</f>
        <v>0</v>
      </c>
    </row>
    <row r="510" spans="1:7" ht="112.5" x14ac:dyDescent="0.25">
      <c r="A510" s="16"/>
      <c r="B510" s="16"/>
      <c r="C510" s="16"/>
      <c r="D510" s="17" t="s">
        <v>666</v>
      </c>
      <c r="E510" s="16"/>
      <c r="F510" s="16"/>
      <c r="G510" s="16"/>
    </row>
    <row r="511" spans="1:7" x14ac:dyDescent="0.25">
      <c r="A511" s="12" t="s">
        <v>667</v>
      </c>
      <c r="B511" s="13" t="s">
        <v>16</v>
      </c>
      <c r="C511" s="13" t="s">
        <v>87</v>
      </c>
      <c r="D511" s="17" t="s">
        <v>668</v>
      </c>
      <c r="E511" s="14">
        <v>640.36</v>
      </c>
      <c r="F511" s="14">
        <v>5.16</v>
      </c>
      <c r="G511" s="15">
        <f>ROUND(E511*F511,2)</f>
        <v>3304.26</v>
      </c>
    </row>
    <row r="512" spans="1:7" ht="146.25" x14ac:dyDescent="0.25">
      <c r="A512" s="16"/>
      <c r="B512" s="16"/>
      <c r="C512" s="16"/>
      <c r="D512" s="17" t="s">
        <v>669</v>
      </c>
      <c r="E512" s="16"/>
      <c r="F512" s="16"/>
      <c r="G512" s="16"/>
    </row>
    <row r="513" spans="1:7" x14ac:dyDescent="0.25">
      <c r="A513" s="12" t="s">
        <v>670</v>
      </c>
      <c r="B513" s="13" t="s">
        <v>16</v>
      </c>
      <c r="C513" s="13" t="s">
        <v>152</v>
      </c>
      <c r="D513" s="17" t="s">
        <v>671</v>
      </c>
      <c r="E513" s="14">
        <v>78</v>
      </c>
      <c r="F513" s="14">
        <v>40.5</v>
      </c>
      <c r="G513" s="15">
        <f>ROUND(E513*F513,2)</f>
        <v>3159</v>
      </c>
    </row>
    <row r="514" spans="1:7" ht="135" x14ac:dyDescent="0.25">
      <c r="A514" s="16"/>
      <c r="B514" s="16"/>
      <c r="C514" s="16"/>
      <c r="D514" s="17" t="s">
        <v>672</v>
      </c>
      <c r="E514" s="16"/>
      <c r="F514" s="16"/>
      <c r="G514" s="16"/>
    </row>
    <row r="515" spans="1:7" x14ac:dyDescent="0.25">
      <c r="A515" s="12" t="s">
        <v>673</v>
      </c>
      <c r="B515" s="13" t="s">
        <v>16</v>
      </c>
      <c r="C515" s="13" t="s">
        <v>152</v>
      </c>
      <c r="D515" s="17" t="s">
        <v>674</v>
      </c>
      <c r="E515" s="14">
        <v>2</v>
      </c>
      <c r="F515" s="14">
        <v>47.03</v>
      </c>
      <c r="G515" s="15">
        <f>ROUND(E515*F515,2)</f>
        <v>94.06</v>
      </c>
    </row>
    <row r="516" spans="1:7" ht="157.5" x14ac:dyDescent="0.25">
      <c r="A516" s="16"/>
      <c r="B516" s="16"/>
      <c r="C516" s="16"/>
      <c r="D516" s="17" t="s">
        <v>675</v>
      </c>
      <c r="E516" s="16"/>
      <c r="F516" s="16"/>
      <c r="G516" s="16"/>
    </row>
    <row r="517" spans="1:7" x14ac:dyDescent="0.25">
      <c r="A517" s="12" t="s">
        <v>676</v>
      </c>
      <c r="B517" s="13" t="s">
        <v>16</v>
      </c>
      <c r="C517" s="13" t="s">
        <v>152</v>
      </c>
      <c r="D517" s="17" t="s">
        <v>677</v>
      </c>
      <c r="E517" s="14">
        <v>16</v>
      </c>
      <c r="F517" s="14">
        <v>36.57</v>
      </c>
      <c r="G517" s="15">
        <f>ROUND(E517*F517,2)</f>
        <v>585.12</v>
      </c>
    </row>
    <row r="518" spans="1:7" ht="112.5" x14ac:dyDescent="0.25">
      <c r="A518" s="16"/>
      <c r="B518" s="16"/>
      <c r="C518" s="16"/>
      <c r="D518" s="17" t="s">
        <v>678</v>
      </c>
      <c r="E518" s="16"/>
      <c r="F518" s="16"/>
      <c r="G518" s="16"/>
    </row>
    <row r="519" spans="1:7" x14ac:dyDescent="0.25">
      <c r="A519" s="12" t="s">
        <v>679</v>
      </c>
      <c r="B519" s="13" t="s">
        <v>16</v>
      </c>
      <c r="C519" s="13" t="s">
        <v>441</v>
      </c>
      <c r="D519" s="17" t="s">
        <v>680</v>
      </c>
      <c r="E519" s="14">
        <v>154.41</v>
      </c>
      <c r="F519" s="14">
        <v>19.600000000000001</v>
      </c>
      <c r="G519" s="15">
        <f>ROUND(E519*F519,2)</f>
        <v>3026.44</v>
      </c>
    </row>
    <row r="520" spans="1:7" x14ac:dyDescent="0.25">
      <c r="A520" s="16"/>
      <c r="B520" s="16"/>
      <c r="C520" s="16"/>
      <c r="D520" s="35" t="s">
        <v>681</v>
      </c>
      <c r="E520" s="14">
        <v>1</v>
      </c>
      <c r="F520" s="18">
        <f>G507+G509+G511+G513+G515+G517+G519</f>
        <v>14810.56</v>
      </c>
      <c r="G520" s="18">
        <f>ROUND(E520*F520,2)</f>
        <v>14810.56</v>
      </c>
    </row>
    <row r="521" spans="1:7" ht="0.95" customHeight="1" x14ac:dyDescent="0.25">
      <c r="A521" s="19"/>
      <c r="B521" s="19"/>
      <c r="C521" s="19"/>
      <c r="D521" s="36"/>
      <c r="E521" s="19"/>
      <c r="F521" s="19"/>
      <c r="G521" s="19"/>
    </row>
    <row r="522" spans="1:7" x14ac:dyDescent="0.25">
      <c r="A522" s="16"/>
      <c r="B522" s="16"/>
      <c r="C522" s="16"/>
      <c r="D522" s="35" t="s">
        <v>682</v>
      </c>
      <c r="E522" s="14">
        <v>1</v>
      </c>
      <c r="F522" s="18">
        <f>G491+G506</f>
        <v>207759.04</v>
      </c>
      <c r="G522" s="18">
        <f>ROUND(E522*F522,2)</f>
        <v>207759.04</v>
      </c>
    </row>
    <row r="523" spans="1:7" ht="0.95" customHeight="1" x14ac:dyDescent="0.25">
      <c r="A523" s="19"/>
      <c r="B523" s="19"/>
      <c r="C523" s="19"/>
      <c r="D523" s="36"/>
      <c r="E523" s="19"/>
      <c r="F523" s="19"/>
      <c r="G523" s="19"/>
    </row>
    <row r="524" spans="1:7" x14ac:dyDescent="0.25">
      <c r="A524" s="8" t="s">
        <v>683</v>
      </c>
      <c r="B524" s="8" t="s">
        <v>9</v>
      </c>
      <c r="C524" s="8" t="s">
        <v>10</v>
      </c>
      <c r="D524" s="33" t="s">
        <v>684</v>
      </c>
      <c r="E524" s="9">
        <f>E2270</f>
        <v>1</v>
      </c>
      <c r="F524" s="9">
        <f>F2270</f>
        <v>2553830.94</v>
      </c>
      <c r="G524" s="9">
        <f>G2270</f>
        <v>2553830.94</v>
      </c>
    </row>
    <row r="525" spans="1:7" x14ac:dyDescent="0.25">
      <c r="A525" s="10" t="s">
        <v>685</v>
      </c>
      <c r="B525" s="10" t="s">
        <v>9</v>
      </c>
      <c r="C525" s="10" t="s">
        <v>10</v>
      </c>
      <c r="D525" s="34" t="s">
        <v>686</v>
      </c>
      <c r="E525" s="11">
        <f>E1151</f>
        <v>1</v>
      </c>
      <c r="F525" s="11">
        <f>F1151</f>
        <v>891135.45</v>
      </c>
      <c r="G525" s="11">
        <f>G1151</f>
        <v>891135.45</v>
      </c>
    </row>
    <row r="526" spans="1:7" x14ac:dyDescent="0.25">
      <c r="A526" s="20" t="s">
        <v>687</v>
      </c>
      <c r="B526" s="20" t="s">
        <v>9</v>
      </c>
      <c r="C526" s="20" t="s">
        <v>10</v>
      </c>
      <c r="D526" s="37" t="s">
        <v>688</v>
      </c>
      <c r="E526" s="21">
        <f>E609</f>
        <v>1</v>
      </c>
      <c r="F526" s="21">
        <f>F609</f>
        <v>160890.53</v>
      </c>
      <c r="G526" s="21">
        <f>G609</f>
        <v>160890.53</v>
      </c>
    </row>
    <row r="527" spans="1:7" x14ac:dyDescent="0.25">
      <c r="A527" s="23" t="s">
        <v>689</v>
      </c>
      <c r="B527" s="23" t="s">
        <v>9</v>
      </c>
      <c r="C527" s="23" t="s">
        <v>10</v>
      </c>
      <c r="D527" s="38" t="s">
        <v>690</v>
      </c>
      <c r="E527" s="24">
        <f>E534</f>
        <v>1</v>
      </c>
      <c r="F527" s="24">
        <f>F534</f>
        <v>11229.03</v>
      </c>
      <c r="G527" s="24">
        <f>G534</f>
        <v>11229.03</v>
      </c>
    </row>
    <row r="528" spans="1:7" x14ac:dyDescent="0.25">
      <c r="A528" s="12" t="s">
        <v>691</v>
      </c>
      <c r="B528" s="13" t="s">
        <v>16</v>
      </c>
      <c r="C528" s="13" t="s">
        <v>3</v>
      </c>
      <c r="D528" s="17" t="s">
        <v>692</v>
      </c>
      <c r="E528" s="14">
        <v>3</v>
      </c>
      <c r="F528" s="14">
        <v>2025.01</v>
      </c>
      <c r="G528" s="15">
        <f>ROUND(E528*F528,2)</f>
        <v>6075.03</v>
      </c>
    </row>
    <row r="529" spans="1:7" ht="146.25" x14ac:dyDescent="0.25">
      <c r="A529" s="16"/>
      <c r="B529" s="16"/>
      <c r="C529" s="16"/>
      <c r="D529" s="17" t="s">
        <v>693</v>
      </c>
      <c r="E529" s="16"/>
      <c r="F529" s="16"/>
      <c r="G529" s="16"/>
    </row>
    <row r="530" spans="1:7" x14ac:dyDescent="0.25">
      <c r="A530" s="12" t="s">
        <v>694</v>
      </c>
      <c r="B530" s="13" t="s">
        <v>16</v>
      </c>
      <c r="C530" s="13" t="s">
        <v>3</v>
      </c>
      <c r="D530" s="17" t="s">
        <v>695</v>
      </c>
      <c r="E530" s="14">
        <v>3</v>
      </c>
      <c r="F530" s="14">
        <v>542.17999999999995</v>
      </c>
      <c r="G530" s="15">
        <f>ROUND(E530*F530,2)</f>
        <v>1626.54</v>
      </c>
    </row>
    <row r="531" spans="1:7" ht="213.75" x14ac:dyDescent="0.25">
      <c r="A531" s="16"/>
      <c r="B531" s="16"/>
      <c r="C531" s="16"/>
      <c r="D531" s="17" t="s">
        <v>696</v>
      </c>
      <c r="E531" s="16"/>
      <c r="F531" s="16"/>
      <c r="G531" s="16"/>
    </row>
    <row r="532" spans="1:7" x14ac:dyDescent="0.25">
      <c r="A532" s="12" t="s">
        <v>697</v>
      </c>
      <c r="B532" s="13" t="s">
        <v>16</v>
      </c>
      <c r="C532" s="13" t="s">
        <v>698</v>
      </c>
      <c r="D532" s="17" t="s">
        <v>699</v>
      </c>
      <c r="E532" s="14">
        <v>3</v>
      </c>
      <c r="F532" s="14">
        <v>1175.82</v>
      </c>
      <c r="G532" s="15">
        <f>ROUND(E532*F532,2)</f>
        <v>3527.46</v>
      </c>
    </row>
    <row r="533" spans="1:7" ht="409.5" x14ac:dyDescent="0.25">
      <c r="A533" s="16"/>
      <c r="B533" s="16"/>
      <c r="C533" s="16"/>
      <c r="D533" s="17" t="s">
        <v>700</v>
      </c>
      <c r="E533" s="16"/>
      <c r="F533" s="16"/>
      <c r="G533" s="16"/>
    </row>
    <row r="534" spans="1:7" x14ac:dyDescent="0.25">
      <c r="A534" s="16"/>
      <c r="B534" s="16"/>
      <c r="C534" s="16"/>
      <c r="D534" s="35" t="s">
        <v>701</v>
      </c>
      <c r="E534" s="14">
        <v>1</v>
      </c>
      <c r="F534" s="18">
        <f>G528+G530+G532</f>
        <v>11229.03</v>
      </c>
      <c r="G534" s="18">
        <f>ROUND(E534*F534,2)</f>
        <v>11229.03</v>
      </c>
    </row>
    <row r="535" spans="1:7" ht="0.95" customHeight="1" x14ac:dyDescent="0.25">
      <c r="A535" s="19"/>
      <c r="B535" s="19"/>
      <c r="C535" s="19"/>
      <c r="D535" s="36"/>
      <c r="E535" s="19"/>
      <c r="F535" s="19"/>
      <c r="G535" s="19"/>
    </row>
    <row r="536" spans="1:7" x14ac:dyDescent="0.25">
      <c r="A536" s="23" t="s">
        <v>702</v>
      </c>
      <c r="B536" s="23" t="s">
        <v>9</v>
      </c>
      <c r="C536" s="23" t="s">
        <v>10</v>
      </c>
      <c r="D536" s="38" t="s">
        <v>703</v>
      </c>
      <c r="E536" s="24">
        <f>E551</f>
        <v>1</v>
      </c>
      <c r="F536" s="24">
        <f>F551</f>
        <v>39247.81</v>
      </c>
      <c r="G536" s="24">
        <f>G551</f>
        <v>39247.81</v>
      </c>
    </row>
    <row r="537" spans="1:7" ht="22.5" x14ac:dyDescent="0.25">
      <c r="A537" s="12" t="s">
        <v>704</v>
      </c>
      <c r="B537" s="13" t="s">
        <v>16</v>
      </c>
      <c r="C537" s="13" t="s">
        <v>221</v>
      </c>
      <c r="D537" s="17" t="s">
        <v>705</v>
      </c>
      <c r="E537" s="14">
        <v>83</v>
      </c>
      <c r="F537" s="14">
        <v>16.010000000000002</v>
      </c>
      <c r="G537" s="15">
        <f>ROUND(E537*F537,2)</f>
        <v>1328.83</v>
      </c>
    </row>
    <row r="538" spans="1:7" ht="202.5" x14ac:dyDescent="0.25">
      <c r="A538" s="16"/>
      <c r="B538" s="16"/>
      <c r="C538" s="16"/>
      <c r="D538" s="17" t="s">
        <v>706</v>
      </c>
      <c r="E538" s="16"/>
      <c r="F538" s="16"/>
      <c r="G538" s="16"/>
    </row>
    <row r="539" spans="1:7" ht="22.5" x14ac:dyDescent="0.25">
      <c r="A539" s="12" t="s">
        <v>707</v>
      </c>
      <c r="B539" s="13" t="s">
        <v>16</v>
      </c>
      <c r="C539" s="13" t="s">
        <v>221</v>
      </c>
      <c r="D539" s="17" t="s">
        <v>708</v>
      </c>
      <c r="E539" s="14">
        <v>87</v>
      </c>
      <c r="F539" s="14">
        <v>43.76</v>
      </c>
      <c r="G539" s="15">
        <f>ROUND(E539*F539,2)</f>
        <v>3807.12</v>
      </c>
    </row>
    <row r="540" spans="1:7" ht="202.5" x14ac:dyDescent="0.25">
      <c r="A540" s="16"/>
      <c r="B540" s="16"/>
      <c r="C540" s="16"/>
      <c r="D540" s="17" t="s">
        <v>709</v>
      </c>
      <c r="E540" s="16"/>
      <c r="F540" s="16"/>
      <c r="G540" s="16"/>
    </row>
    <row r="541" spans="1:7" ht="22.5" x14ac:dyDescent="0.25">
      <c r="A541" s="12" t="s">
        <v>710</v>
      </c>
      <c r="B541" s="13" t="s">
        <v>16</v>
      </c>
      <c r="C541" s="13" t="s">
        <v>3</v>
      </c>
      <c r="D541" s="17" t="s">
        <v>711</v>
      </c>
      <c r="E541" s="14">
        <v>2</v>
      </c>
      <c r="F541" s="14">
        <v>12931.41</v>
      </c>
      <c r="G541" s="15">
        <f>ROUND(E541*F541,2)</f>
        <v>25862.82</v>
      </c>
    </row>
    <row r="542" spans="1:7" ht="409.5" x14ac:dyDescent="0.25">
      <c r="A542" s="16"/>
      <c r="B542" s="16"/>
      <c r="C542" s="16"/>
      <c r="D542" s="17" t="s">
        <v>712</v>
      </c>
      <c r="E542" s="16"/>
      <c r="F542" s="16"/>
      <c r="G542" s="16"/>
    </row>
    <row r="543" spans="1:7" x14ac:dyDescent="0.25">
      <c r="A543" s="12" t="s">
        <v>713</v>
      </c>
      <c r="B543" s="13" t="s">
        <v>16</v>
      </c>
      <c r="C543" s="13" t="s">
        <v>3</v>
      </c>
      <c r="D543" s="17" t="s">
        <v>714</v>
      </c>
      <c r="E543" s="14">
        <v>2</v>
      </c>
      <c r="F543" s="14">
        <v>1731.06</v>
      </c>
      <c r="G543" s="15">
        <f>ROUND(E543*F543,2)</f>
        <v>3462.12</v>
      </c>
    </row>
    <row r="544" spans="1:7" ht="258.75" x14ac:dyDescent="0.25">
      <c r="A544" s="16"/>
      <c r="B544" s="16"/>
      <c r="C544" s="16"/>
      <c r="D544" s="17" t="s">
        <v>715</v>
      </c>
      <c r="E544" s="16"/>
      <c r="F544" s="16"/>
      <c r="G544" s="16"/>
    </row>
    <row r="545" spans="1:7" ht="22.5" x14ac:dyDescent="0.25">
      <c r="A545" s="12" t="s">
        <v>716</v>
      </c>
      <c r="B545" s="13" t="s">
        <v>16</v>
      </c>
      <c r="C545" s="13" t="s">
        <v>3</v>
      </c>
      <c r="D545" s="17" t="s">
        <v>717</v>
      </c>
      <c r="E545" s="14">
        <v>2</v>
      </c>
      <c r="F545" s="14">
        <v>538.27</v>
      </c>
      <c r="G545" s="15">
        <f>ROUND(E545*F545,2)</f>
        <v>1076.54</v>
      </c>
    </row>
    <row r="546" spans="1:7" ht="123.75" x14ac:dyDescent="0.25">
      <c r="A546" s="16"/>
      <c r="B546" s="16"/>
      <c r="C546" s="16"/>
      <c r="D546" s="17" t="s">
        <v>718</v>
      </c>
      <c r="E546" s="16"/>
      <c r="F546" s="16"/>
      <c r="G546" s="16"/>
    </row>
    <row r="547" spans="1:7" x14ac:dyDescent="0.25">
      <c r="A547" s="12" t="s">
        <v>719</v>
      </c>
      <c r="B547" s="13" t="s">
        <v>16</v>
      </c>
      <c r="C547" s="13" t="s">
        <v>3</v>
      </c>
      <c r="D547" s="17" t="s">
        <v>720</v>
      </c>
      <c r="E547" s="14">
        <v>2</v>
      </c>
      <c r="F547" s="14">
        <v>1855.19</v>
      </c>
      <c r="G547" s="15">
        <f>ROUND(E547*F547,2)</f>
        <v>3710.38</v>
      </c>
    </row>
    <row r="548" spans="1:7" ht="101.25" x14ac:dyDescent="0.25">
      <c r="A548" s="16"/>
      <c r="B548" s="16"/>
      <c r="C548" s="16"/>
      <c r="D548" s="17" t="s">
        <v>721</v>
      </c>
      <c r="E548" s="16"/>
      <c r="F548" s="16"/>
      <c r="G548" s="16"/>
    </row>
    <row r="549" spans="1:7" x14ac:dyDescent="0.25">
      <c r="A549" s="12" t="s">
        <v>722</v>
      </c>
      <c r="B549" s="13" t="s">
        <v>16</v>
      </c>
      <c r="C549" s="13" t="s">
        <v>3</v>
      </c>
      <c r="D549" s="17" t="s">
        <v>723</v>
      </c>
      <c r="E549" s="14">
        <v>0</v>
      </c>
      <c r="F549" s="14">
        <v>990.31</v>
      </c>
      <c r="G549" s="15">
        <f>ROUND(E549*F549,2)</f>
        <v>0</v>
      </c>
    </row>
    <row r="550" spans="1:7" ht="101.25" x14ac:dyDescent="0.25">
      <c r="A550" s="16"/>
      <c r="B550" s="16"/>
      <c r="C550" s="16"/>
      <c r="D550" s="17" t="s">
        <v>724</v>
      </c>
      <c r="E550" s="16"/>
      <c r="F550" s="16"/>
      <c r="G550" s="16"/>
    </row>
    <row r="551" spans="1:7" x14ac:dyDescent="0.25">
      <c r="A551" s="16"/>
      <c r="B551" s="16"/>
      <c r="C551" s="16"/>
      <c r="D551" s="35" t="s">
        <v>725</v>
      </c>
      <c r="E551" s="14">
        <v>1</v>
      </c>
      <c r="F551" s="18">
        <f>G537+G539+G541+G543+G545+G547+G549</f>
        <v>39247.81</v>
      </c>
      <c r="G551" s="18">
        <f>ROUND(E551*F551,2)</f>
        <v>39247.81</v>
      </c>
    </row>
    <row r="552" spans="1:7" ht="0.95" customHeight="1" x14ac:dyDescent="0.25">
      <c r="A552" s="19"/>
      <c r="B552" s="19"/>
      <c r="C552" s="19"/>
      <c r="D552" s="36"/>
      <c r="E552" s="19"/>
      <c r="F552" s="19"/>
      <c r="G552" s="19"/>
    </row>
    <row r="553" spans="1:7" x14ac:dyDescent="0.25">
      <c r="A553" s="23" t="s">
        <v>726</v>
      </c>
      <c r="B553" s="23" t="s">
        <v>9</v>
      </c>
      <c r="C553" s="23" t="s">
        <v>10</v>
      </c>
      <c r="D553" s="38" t="s">
        <v>727</v>
      </c>
      <c r="E553" s="24">
        <f>E564</f>
        <v>1</v>
      </c>
      <c r="F553" s="24">
        <f>F564</f>
        <v>6114.4</v>
      </c>
      <c r="G553" s="24">
        <f>G564</f>
        <v>6114.4</v>
      </c>
    </row>
    <row r="554" spans="1:7" x14ac:dyDescent="0.25">
      <c r="A554" s="25" t="s">
        <v>728</v>
      </c>
      <c r="B554" s="25" t="s">
        <v>9</v>
      </c>
      <c r="C554" s="25" t="s">
        <v>10</v>
      </c>
      <c r="D554" s="39" t="s">
        <v>729</v>
      </c>
      <c r="E554" s="26">
        <f>E557</f>
        <v>1</v>
      </c>
      <c r="F554" s="26">
        <f>F557</f>
        <v>6075.1</v>
      </c>
      <c r="G554" s="26">
        <f>G557</f>
        <v>6075.1</v>
      </c>
    </row>
    <row r="555" spans="1:7" x14ac:dyDescent="0.25">
      <c r="A555" s="12" t="s">
        <v>730</v>
      </c>
      <c r="B555" s="13" t="s">
        <v>16</v>
      </c>
      <c r="C555" s="13" t="s">
        <v>3</v>
      </c>
      <c r="D555" s="17" t="s">
        <v>731</v>
      </c>
      <c r="E555" s="14">
        <v>2</v>
      </c>
      <c r="F555" s="14">
        <v>3037.55</v>
      </c>
      <c r="G555" s="15">
        <f>ROUND(E555*F555,2)</f>
        <v>6075.1</v>
      </c>
    </row>
    <row r="556" spans="1:7" ht="247.5" x14ac:dyDescent="0.25">
      <c r="A556" s="16"/>
      <c r="B556" s="16"/>
      <c r="C556" s="16"/>
      <c r="D556" s="17" t="s">
        <v>732</v>
      </c>
      <c r="E556" s="16"/>
      <c r="F556" s="16"/>
      <c r="G556" s="16"/>
    </row>
    <row r="557" spans="1:7" x14ac:dyDescent="0.25">
      <c r="A557" s="16"/>
      <c r="B557" s="16"/>
      <c r="C557" s="16"/>
      <c r="D557" s="35" t="s">
        <v>733</v>
      </c>
      <c r="E557" s="14">
        <v>1</v>
      </c>
      <c r="F557" s="18">
        <f>G555</f>
        <v>6075.1</v>
      </c>
      <c r="G557" s="18">
        <f>ROUND(E557*F557,2)</f>
        <v>6075.1</v>
      </c>
    </row>
    <row r="558" spans="1:7" ht="0.95" customHeight="1" x14ac:dyDescent="0.25">
      <c r="A558" s="19"/>
      <c r="B558" s="19"/>
      <c r="C558" s="19"/>
      <c r="D558" s="36"/>
      <c r="E558" s="19"/>
      <c r="F558" s="19"/>
      <c r="G558" s="19"/>
    </row>
    <row r="559" spans="1:7" x14ac:dyDescent="0.25">
      <c r="A559" s="25" t="s">
        <v>734</v>
      </c>
      <c r="B559" s="25" t="s">
        <v>9</v>
      </c>
      <c r="C559" s="25" t="s">
        <v>10</v>
      </c>
      <c r="D559" s="39" t="s">
        <v>735</v>
      </c>
      <c r="E559" s="26">
        <f>E562</f>
        <v>1</v>
      </c>
      <c r="F559" s="26">
        <f>F562</f>
        <v>39.299999999999997</v>
      </c>
      <c r="G559" s="26">
        <f>G562</f>
        <v>39.299999999999997</v>
      </c>
    </row>
    <row r="560" spans="1:7" x14ac:dyDescent="0.25">
      <c r="A560" s="12" t="s">
        <v>736</v>
      </c>
      <c r="B560" s="13" t="s">
        <v>16</v>
      </c>
      <c r="C560" s="13" t="s">
        <v>3</v>
      </c>
      <c r="D560" s="17" t="s">
        <v>737</v>
      </c>
      <c r="E560" s="14">
        <v>30</v>
      </c>
      <c r="F560" s="14">
        <v>1.31</v>
      </c>
      <c r="G560" s="15">
        <f>ROUND(E560*F560,2)</f>
        <v>39.299999999999997</v>
      </c>
    </row>
    <row r="561" spans="1:7" ht="67.5" x14ac:dyDescent="0.25">
      <c r="A561" s="16"/>
      <c r="B561" s="16"/>
      <c r="C561" s="16"/>
      <c r="D561" s="17" t="s">
        <v>738</v>
      </c>
      <c r="E561" s="16"/>
      <c r="F561" s="16"/>
      <c r="G561" s="16"/>
    </row>
    <row r="562" spans="1:7" x14ac:dyDescent="0.25">
      <c r="A562" s="16"/>
      <c r="B562" s="16"/>
      <c r="C562" s="16"/>
      <c r="D562" s="35" t="s">
        <v>739</v>
      </c>
      <c r="E562" s="14">
        <v>1</v>
      </c>
      <c r="F562" s="18">
        <f>G560</f>
        <v>39.299999999999997</v>
      </c>
      <c r="G562" s="18">
        <f>ROUND(E562*F562,2)</f>
        <v>39.299999999999997</v>
      </c>
    </row>
    <row r="563" spans="1:7" ht="0.95" customHeight="1" x14ac:dyDescent="0.25">
      <c r="A563" s="19"/>
      <c r="B563" s="19"/>
      <c r="C563" s="19"/>
      <c r="D563" s="36"/>
      <c r="E563" s="19"/>
      <c r="F563" s="19"/>
      <c r="G563" s="19"/>
    </row>
    <row r="564" spans="1:7" x14ac:dyDescent="0.25">
      <c r="A564" s="16"/>
      <c r="B564" s="16"/>
      <c r="C564" s="16"/>
      <c r="D564" s="35" t="s">
        <v>740</v>
      </c>
      <c r="E564" s="14">
        <v>1</v>
      </c>
      <c r="F564" s="18">
        <f>G554+G559</f>
        <v>6114.4</v>
      </c>
      <c r="G564" s="18">
        <f>ROUND(E564*F564,2)</f>
        <v>6114.4</v>
      </c>
    </row>
    <row r="565" spans="1:7" ht="0.95" customHeight="1" x14ac:dyDescent="0.25">
      <c r="A565" s="19"/>
      <c r="B565" s="19"/>
      <c r="C565" s="19"/>
      <c r="D565" s="36"/>
      <c r="E565" s="19"/>
      <c r="F565" s="19"/>
      <c r="G565" s="19"/>
    </row>
    <row r="566" spans="1:7" x14ac:dyDescent="0.25">
      <c r="A566" s="23" t="s">
        <v>741</v>
      </c>
      <c r="B566" s="23" t="s">
        <v>9</v>
      </c>
      <c r="C566" s="23" t="s">
        <v>10</v>
      </c>
      <c r="D566" s="38" t="s">
        <v>742</v>
      </c>
      <c r="E566" s="24">
        <f>E579</f>
        <v>1</v>
      </c>
      <c r="F566" s="24">
        <f>F579</f>
        <v>54567.69</v>
      </c>
      <c r="G566" s="24">
        <f>G579</f>
        <v>54567.69</v>
      </c>
    </row>
    <row r="567" spans="1:7" ht="22.5" x14ac:dyDescent="0.25">
      <c r="A567" s="12" t="s">
        <v>743</v>
      </c>
      <c r="B567" s="13" t="s">
        <v>16</v>
      </c>
      <c r="C567" s="13" t="s">
        <v>142</v>
      </c>
      <c r="D567" s="17" t="s">
        <v>744</v>
      </c>
      <c r="E567" s="14">
        <v>48</v>
      </c>
      <c r="F567" s="14">
        <v>53.88</v>
      </c>
      <c r="G567" s="15">
        <f>ROUND(E567*F567,2)</f>
        <v>2586.2399999999998</v>
      </c>
    </row>
    <row r="568" spans="1:7" ht="90" x14ac:dyDescent="0.25">
      <c r="A568" s="16"/>
      <c r="B568" s="16"/>
      <c r="C568" s="16"/>
      <c r="D568" s="17" t="s">
        <v>745</v>
      </c>
      <c r="E568" s="16"/>
      <c r="F568" s="16"/>
      <c r="G568" s="16"/>
    </row>
    <row r="569" spans="1:7" x14ac:dyDescent="0.25">
      <c r="A569" s="12" t="s">
        <v>746</v>
      </c>
      <c r="B569" s="13" t="s">
        <v>16</v>
      </c>
      <c r="C569" s="13" t="s">
        <v>142</v>
      </c>
      <c r="D569" s="17" t="s">
        <v>747</v>
      </c>
      <c r="E569" s="14">
        <v>840</v>
      </c>
      <c r="F569" s="14">
        <v>30.04</v>
      </c>
      <c r="G569" s="15">
        <f>ROUND(E569*F569,2)</f>
        <v>25233.599999999999</v>
      </c>
    </row>
    <row r="570" spans="1:7" ht="67.5" x14ac:dyDescent="0.25">
      <c r="A570" s="16"/>
      <c r="B570" s="16"/>
      <c r="C570" s="16"/>
      <c r="D570" s="17" t="s">
        <v>748</v>
      </c>
      <c r="E570" s="16"/>
      <c r="F570" s="16"/>
      <c r="G570" s="16"/>
    </row>
    <row r="571" spans="1:7" x14ac:dyDescent="0.25">
      <c r="A571" s="12" t="s">
        <v>749</v>
      </c>
      <c r="B571" s="13" t="s">
        <v>16</v>
      </c>
      <c r="C571" s="13" t="s">
        <v>142</v>
      </c>
      <c r="D571" s="17" t="s">
        <v>750</v>
      </c>
      <c r="E571" s="14">
        <v>530</v>
      </c>
      <c r="F571" s="14">
        <v>19.600000000000001</v>
      </c>
      <c r="G571" s="15">
        <f>ROUND(E571*F571,2)</f>
        <v>10388</v>
      </c>
    </row>
    <row r="572" spans="1:7" ht="67.5" x14ac:dyDescent="0.25">
      <c r="A572" s="16"/>
      <c r="B572" s="16"/>
      <c r="C572" s="16"/>
      <c r="D572" s="17" t="s">
        <v>751</v>
      </c>
      <c r="E572" s="16"/>
      <c r="F572" s="16"/>
      <c r="G572" s="16"/>
    </row>
    <row r="573" spans="1:7" ht="22.5" x14ac:dyDescent="0.25">
      <c r="A573" s="12" t="s">
        <v>752</v>
      </c>
      <c r="B573" s="13" t="s">
        <v>16</v>
      </c>
      <c r="C573" s="13" t="s">
        <v>142</v>
      </c>
      <c r="D573" s="17" t="s">
        <v>753</v>
      </c>
      <c r="E573" s="14">
        <v>518</v>
      </c>
      <c r="F573" s="14">
        <v>23.51</v>
      </c>
      <c r="G573" s="15">
        <f>ROUND(E573*F573,2)</f>
        <v>12178.18</v>
      </c>
    </row>
    <row r="574" spans="1:7" ht="90" x14ac:dyDescent="0.25">
      <c r="A574" s="16"/>
      <c r="B574" s="16"/>
      <c r="C574" s="16"/>
      <c r="D574" s="17" t="s">
        <v>754</v>
      </c>
      <c r="E574" s="16"/>
      <c r="F574" s="16"/>
      <c r="G574" s="16"/>
    </row>
    <row r="575" spans="1:7" x14ac:dyDescent="0.25">
      <c r="A575" s="12" t="s">
        <v>755</v>
      </c>
      <c r="B575" s="13" t="s">
        <v>16</v>
      </c>
      <c r="C575" s="13" t="s">
        <v>142</v>
      </c>
      <c r="D575" s="17" t="s">
        <v>756</v>
      </c>
      <c r="E575" s="14">
        <v>291</v>
      </c>
      <c r="F575" s="14">
        <v>14.37</v>
      </c>
      <c r="G575" s="15">
        <f>ROUND(E575*F575,2)</f>
        <v>4181.67</v>
      </c>
    </row>
    <row r="576" spans="1:7" ht="67.5" x14ac:dyDescent="0.25">
      <c r="A576" s="16"/>
      <c r="B576" s="16"/>
      <c r="C576" s="16"/>
      <c r="D576" s="17" t="s">
        <v>757</v>
      </c>
      <c r="E576" s="16"/>
      <c r="F576" s="16"/>
      <c r="G576" s="16"/>
    </row>
    <row r="577" spans="1:7" ht="22.5" x14ac:dyDescent="0.25">
      <c r="A577" s="12" t="s">
        <v>758</v>
      </c>
      <c r="B577" s="13" t="s">
        <v>16</v>
      </c>
      <c r="C577" s="13" t="s">
        <v>142</v>
      </c>
      <c r="D577" s="17" t="s">
        <v>759</v>
      </c>
      <c r="E577" s="14">
        <v>0</v>
      </c>
      <c r="F577" s="14">
        <v>18.59</v>
      </c>
      <c r="G577" s="15">
        <f>ROUND(E577*F577,2)</f>
        <v>0</v>
      </c>
    </row>
    <row r="578" spans="1:7" ht="67.5" x14ac:dyDescent="0.25">
      <c r="A578" s="16"/>
      <c r="B578" s="16"/>
      <c r="C578" s="16"/>
      <c r="D578" s="17" t="s">
        <v>757</v>
      </c>
      <c r="E578" s="16"/>
      <c r="F578" s="16"/>
      <c r="G578" s="16"/>
    </row>
    <row r="579" spans="1:7" x14ac:dyDescent="0.25">
      <c r="A579" s="16"/>
      <c r="B579" s="16"/>
      <c r="C579" s="16"/>
      <c r="D579" s="35" t="s">
        <v>760</v>
      </c>
      <c r="E579" s="14">
        <v>1</v>
      </c>
      <c r="F579" s="18">
        <f>G567+G569+G571+G573+G575+G577</f>
        <v>54567.69</v>
      </c>
      <c r="G579" s="18">
        <f>ROUND(E579*F579,2)</f>
        <v>54567.69</v>
      </c>
    </row>
    <row r="580" spans="1:7" ht="0.95" customHeight="1" x14ac:dyDescent="0.25">
      <c r="A580" s="19"/>
      <c r="B580" s="19"/>
      <c r="C580" s="19"/>
      <c r="D580" s="36"/>
      <c r="E580" s="19"/>
      <c r="F580" s="19"/>
      <c r="G580" s="19"/>
    </row>
    <row r="581" spans="1:7" x14ac:dyDescent="0.25">
      <c r="A581" s="23" t="s">
        <v>761</v>
      </c>
      <c r="B581" s="23" t="s">
        <v>9</v>
      </c>
      <c r="C581" s="23" t="s">
        <v>10</v>
      </c>
      <c r="D581" s="38" t="s">
        <v>762</v>
      </c>
      <c r="E581" s="24">
        <f>E590</f>
        <v>1</v>
      </c>
      <c r="F581" s="24">
        <f>F590</f>
        <v>41811.56</v>
      </c>
      <c r="G581" s="24">
        <f>G590</f>
        <v>41811.56</v>
      </c>
    </row>
    <row r="582" spans="1:7" x14ac:dyDescent="0.25">
      <c r="A582" s="12" t="s">
        <v>763</v>
      </c>
      <c r="B582" s="13" t="s">
        <v>16</v>
      </c>
      <c r="C582" s="13" t="s">
        <v>3</v>
      </c>
      <c r="D582" s="17" t="s">
        <v>764</v>
      </c>
      <c r="E582" s="14">
        <v>28</v>
      </c>
      <c r="F582" s="14">
        <v>398.47</v>
      </c>
      <c r="G582" s="15">
        <f>ROUND(E582*F582,2)</f>
        <v>11157.16</v>
      </c>
    </row>
    <row r="583" spans="1:7" ht="409.5" x14ac:dyDescent="0.25">
      <c r="A583" s="16"/>
      <c r="B583" s="16"/>
      <c r="C583" s="16"/>
      <c r="D583" s="17" t="s">
        <v>765</v>
      </c>
      <c r="E583" s="16"/>
      <c r="F583" s="16"/>
      <c r="G583" s="16"/>
    </row>
    <row r="584" spans="1:7" x14ac:dyDescent="0.25">
      <c r="A584" s="12" t="s">
        <v>766</v>
      </c>
      <c r="B584" s="13" t="s">
        <v>16</v>
      </c>
      <c r="C584" s="13" t="s">
        <v>3</v>
      </c>
      <c r="D584" s="17" t="s">
        <v>767</v>
      </c>
      <c r="E584" s="14">
        <v>28</v>
      </c>
      <c r="F584" s="14">
        <v>398.47</v>
      </c>
      <c r="G584" s="15">
        <f>ROUND(E584*F584,2)</f>
        <v>11157.16</v>
      </c>
    </row>
    <row r="585" spans="1:7" ht="409.5" x14ac:dyDescent="0.25">
      <c r="A585" s="16"/>
      <c r="B585" s="16"/>
      <c r="C585" s="16"/>
      <c r="D585" s="17" t="s">
        <v>765</v>
      </c>
      <c r="E585" s="16"/>
      <c r="F585" s="16"/>
      <c r="G585" s="16"/>
    </row>
    <row r="586" spans="1:7" x14ac:dyDescent="0.25">
      <c r="A586" s="12" t="s">
        <v>768</v>
      </c>
      <c r="B586" s="13" t="s">
        <v>16</v>
      </c>
      <c r="C586" s="13" t="s">
        <v>3</v>
      </c>
      <c r="D586" s="17" t="s">
        <v>769</v>
      </c>
      <c r="E586" s="14">
        <v>28</v>
      </c>
      <c r="F586" s="14">
        <v>398.47</v>
      </c>
      <c r="G586" s="15">
        <f>ROUND(E586*F586,2)</f>
        <v>11157.16</v>
      </c>
    </row>
    <row r="587" spans="1:7" ht="409.5" x14ac:dyDescent="0.25">
      <c r="A587" s="16"/>
      <c r="B587" s="16"/>
      <c r="C587" s="16"/>
      <c r="D587" s="17" t="s">
        <v>770</v>
      </c>
      <c r="E587" s="16"/>
      <c r="F587" s="16"/>
      <c r="G587" s="16"/>
    </row>
    <row r="588" spans="1:7" x14ac:dyDescent="0.25">
      <c r="A588" s="12" t="s">
        <v>771</v>
      </c>
      <c r="B588" s="13" t="s">
        <v>16</v>
      </c>
      <c r="C588" s="13" t="s">
        <v>3</v>
      </c>
      <c r="D588" s="17" t="s">
        <v>772</v>
      </c>
      <c r="E588" s="14">
        <v>28</v>
      </c>
      <c r="F588" s="14">
        <v>297.86</v>
      </c>
      <c r="G588" s="15">
        <f>ROUND(E588*F588,2)</f>
        <v>8340.08</v>
      </c>
    </row>
    <row r="589" spans="1:7" ht="409.5" x14ac:dyDescent="0.25">
      <c r="A589" s="16"/>
      <c r="B589" s="16"/>
      <c r="C589" s="16"/>
      <c r="D589" s="17" t="s">
        <v>773</v>
      </c>
      <c r="E589" s="16"/>
      <c r="F589" s="16"/>
      <c r="G589" s="16"/>
    </row>
    <row r="590" spans="1:7" x14ac:dyDescent="0.25">
      <c r="A590" s="16"/>
      <c r="B590" s="16"/>
      <c r="C590" s="16"/>
      <c r="D590" s="35" t="s">
        <v>774</v>
      </c>
      <c r="E590" s="14">
        <v>1</v>
      </c>
      <c r="F590" s="18">
        <f>G582+G584+G586+G588</f>
        <v>41811.56</v>
      </c>
      <c r="G590" s="18">
        <f>ROUND(E590*F590,2)</f>
        <v>41811.56</v>
      </c>
    </row>
    <row r="591" spans="1:7" ht="0.95" customHeight="1" x14ac:dyDescent="0.25">
      <c r="A591" s="19"/>
      <c r="B591" s="19"/>
      <c r="C591" s="19"/>
      <c r="D591" s="36"/>
      <c r="E591" s="19"/>
      <c r="F591" s="19"/>
      <c r="G591" s="19"/>
    </row>
    <row r="592" spans="1:7" x14ac:dyDescent="0.25">
      <c r="A592" s="23" t="s">
        <v>775</v>
      </c>
      <c r="B592" s="23" t="s">
        <v>9</v>
      </c>
      <c r="C592" s="23" t="s">
        <v>10</v>
      </c>
      <c r="D592" s="38" t="s">
        <v>776</v>
      </c>
      <c r="E592" s="24">
        <f>E607</f>
        <v>1</v>
      </c>
      <c r="F592" s="24">
        <f>F607</f>
        <v>7920.04</v>
      </c>
      <c r="G592" s="24">
        <f>G607</f>
        <v>7920.04</v>
      </c>
    </row>
    <row r="593" spans="1:7" x14ac:dyDescent="0.25">
      <c r="A593" s="12" t="s">
        <v>777</v>
      </c>
      <c r="B593" s="13" t="s">
        <v>16</v>
      </c>
      <c r="C593" s="13" t="s">
        <v>3</v>
      </c>
      <c r="D593" s="17" t="s">
        <v>778</v>
      </c>
      <c r="E593" s="14">
        <v>56</v>
      </c>
      <c r="F593" s="14">
        <v>41.62</v>
      </c>
      <c r="G593" s="15">
        <f>ROUND(E593*F593,2)</f>
        <v>2330.7199999999998</v>
      </c>
    </row>
    <row r="594" spans="1:7" ht="67.5" x14ac:dyDescent="0.25">
      <c r="A594" s="16"/>
      <c r="B594" s="16"/>
      <c r="C594" s="16"/>
      <c r="D594" s="17" t="s">
        <v>779</v>
      </c>
      <c r="E594" s="16"/>
      <c r="F594" s="16"/>
      <c r="G594" s="16"/>
    </row>
    <row r="595" spans="1:7" x14ac:dyDescent="0.25">
      <c r="A595" s="12" t="s">
        <v>780</v>
      </c>
      <c r="B595" s="13" t="s">
        <v>16</v>
      </c>
      <c r="C595" s="13" t="s">
        <v>3</v>
      </c>
      <c r="D595" s="17" t="s">
        <v>781</v>
      </c>
      <c r="E595" s="14">
        <v>56</v>
      </c>
      <c r="F595" s="14">
        <v>15.68</v>
      </c>
      <c r="G595" s="15">
        <f>ROUND(E595*F595,2)</f>
        <v>878.08</v>
      </c>
    </row>
    <row r="596" spans="1:7" ht="56.25" x14ac:dyDescent="0.25">
      <c r="A596" s="16"/>
      <c r="B596" s="16"/>
      <c r="C596" s="16"/>
      <c r="D596" s="17" t="s">
        <v>782</v>
      </c>
      <c r="E596" s="16"/>
      <c r="F596" s="16"/>
      <c r="G596" s="16"/>
    </row>
    <row r="597" spans="1:7" x14ac:dyDescent="0.25">
      <c r="A597" s="12" t="s">
        <v>783</v>
      </c>
      <c r="B597" s="13" t="s">
        <v>16</v>
      </c>
      <c r="C597" s="13" t="s">
        <v>3</v>
      </c>
      <c r="D597" s="17" t="s">
        <v>784</v>
      </c>
      <c r="E597" s="14">
        <v>56</v>
      </c>
      <c r="F597" s="14">
        <v>60.61</v>
      </c>
      <c r="G597" s="15">
        <f>ROUND(E597*F597,2)</f>
        <v>3394.16</v>
      </c>
    </row>
    <row r="598" spans="1:7" ht="67.5" x14ac:dyDescent="0.25">
      <c r="A598" s="16"/>
      <c r="B598" s="16"/>
      <c r="C598" s="16"/>
      <c r="D598" s="17" t="s">
        <v>785</v>
      </c>
      <c r="E598" s="16"/>
      <c r="F598" s="16"/>
      <c r="G598" s="16"/>
    </row>
    <row r="599" spans="1:7" x14ac:dyDescent="0.25">
      <c r="A599" s="12" t="s">
        <v>786</v>
      </c>
      <c r="B599" s="13" t="s">
        <v>16</v>
      </c>
      <c r="C599" s="13" t="s">
        <v>3</v>
      </c>
      <c r="D599" s="17" t="s">
        <v>787</v>
      </c>
      <c r="E599" s="14">
        <v>56</v>
      </c>
      <c r="F599" s="14">
        <v>1.31</v>
      </c>
      <c r="G599" s="15">
        <f>ROUND(E599*F599,2)</f>
        <v>73.36</v>
      </c>
    </row>
    <row r="600" spans="1:7" ht="56.25" x14ac:dyDescent="0.25">
      <c r="A600" s="16"/>
      <c r="B600" s="16"/>
      <c r="C600" s="16"/>
      <c r="D600" s="17" t="s">
        <v>788</v>
      </c>
      <c r="E600" s="16"/>
      <c r="F600" s="16"/>
      <c r="G600" s="16"/>
    </row>
    <row r="601" spans="1:7" x14ac:dyDescent="0.25">
      <c r="A601" s="12" t="s">
        <v>789</v>
      </c>
      <c r="B601" s="13" t="s">
        <v>16</v>
      </c>
      <c r="C601" s="13" t="s">
        <v>3</v>
      </c>
      <c r="D601" s="17" t="s">
        <v>790</v>
      </c>
      <c r="E601" s="14">
        <v>28</v>
      </c>
      <c r="F601" s="14">
        <v>18.29</v>
      </c>
      <c r="G601" s="15">
        <f>ROUND(E601*F601,2)</f>
        <v>512.12</v>
      </c>
    </row>
    <row r="602" spans="1:7" ht="78.75" x14ac:dyDescent="0.25">
      <c r="A602" s="16"/>
      <c r="B602" s="16"/>
      <c r="C602" s="16"/>
      <c r="D602" s="17" t="s">
        <v>791</v>
      </c>
      <c r="E602" s="16"/>
      <c r="F602" s="16"/>
      <c r="G602" s="16"/>
    </row>
    <row r="603" spans="1:7" x14ac:dyDescent="0.25">
      <c r="A603" s="12" t="s">
        <v>792</v>
      </c>
      <c r="B603" s="13" t="s">
        <v>16</v>
      </c>
      <c r="C603" s="13" t="s">
        <v>3</v>
      </c>
      <c r="D603" s="17" t="s">
        <v>793</v>
      </c>
      <c r="E603" s="14">
        <v>28</v>
      </c>
      <c r="F603" s="14">
        <v>18.29</v>
      </c>
      <c r="G603" s="15">
        <f>ROUND(E603*F603,2)</f>
        <v>512.12</v>
      </c>
    </row>
    <row r="604" spans="1:7" ht="67.5" x14ac:dyDescent="0.25">
      <c r="A604" s="16"/>
      <c r="B604" s="16"/>
      <c r="C604" s="16"/>
      <c r="D604" s="17" t="s">
        <v>794</v>
      </c>
      <c r="E604" s="16"/>
      <c r="F604" s="16"/>
      <c r="G604" s="16"/>
    </row>
    <row r="605" spans="1:7" x14ac:dyDescent="0.25">
      <c r="A605" s="12" t="s">
        <v>795</v>
      </c>
      <c r="B605" s="13" t="s">
        <v>16</v>
      </c>
      <c r="C605" s="13" t="s">
        <v>3</v>
      </c>
      <c r="D605" s="17" t="s">
        <v>796</v>
      </c>
      <c r="E605" s="14">
        <v>12</v>
      </c>
      <c r="F605" s="14">
        <v>18.29</v>
      </c>
      <c r="G605" s="15">
        <f>ROUND(E605*F605,2)</f>
        <v>219.48</v>
      </c>
    </row>
    <row r="606" spans="1:7" ht="67.5" x14ac:dyDescent="0.25">
      <c r="A606" s="16"/>
      <c r="B606" s="16"/>
      <c r="C606" s="16"/>
      <c r="D606" s="17" t="s">
        <v>797</v>
      </c>
      <c r="E606" s="16"/>
      <c r="F606" s="16"/>
      <c r="G606" s="16"/>
    </row>
    <row r="607" spans="1:7" x14ac:dyDescent="0.25">
      <c r="A607" s="16"/>
      <c r="B607" s="16"/>
      <c r="C607" s="16"/>
      <c r="D607" s="35" t="s">
        <v>798</v>
      </c>
      <c r="E607" s="14">
        <v>1</v>
      </c>
      <c r="F607" s="18">
        <f>G593+G595+G597+G599+G601+G603+G605</f>
        <v>7920.04</v>
      </c>
      <c r="G607" s="18">
        <f>ROUND(E607*F607,2)</f>
        <v>7920.04</v>
      </c>
    </row>
    <row r="608" spans="1:7" ht="0.95" customHeight="1" x14ac:dyDescent="0.25">
      <c r="A608" s="19"/>
      <c r="B608" s="19"/>
      <c r="C608" s="19"/>
      <c r="D608" s="36"/>
      <c r="E608" s="19"/>
      <c r="F608" s="19"/>
      <c r="G608" s="19"/>
    </row>
    <row r="609" spans="1:7" x14ac:dyDescent="0.25">
      <c r="A609" s="16"/>
      <c r="B609" s="16"/>
      <c r="C609" s="16"/>
      <c r="D609" s="35" t="s">
        <v>799</v>
      </c>
      <c r="E609" s="14">
        <v>1</v>
      </c>
      <c r="F609" s="18">
        <f>G527+G536+G553+G566+G581+G592</f>
        <v>160890.53</v>
      </c>
      <c r="G609" s="18">
        <f>ROUND(E609*F609,2)</f>
        <v>160890.53</v>
      </c>
    </row>
    <row r="610" spans="1:7" ht="0.95" customHeight="1" x14ac:dyDescent="0.25">
      <c r="A610" s="19"/>
      <c r="B610" s="19"/>
      <c r="C610" s="19"/>
      <c r="D610" s="36"/>
      <c r="E610" s="19"/>
      <c r="F610" s="19"/>
      <c r="G610" s="19"/>
    </row>
    <row r="611" spans="1:7" x14ac:dyDescent="0.25">
      <c r="A611" s="20" t="s">
        <v>800</v>
      </c>
      <c r="B611" s="20" t="s">
        <v>9</v>
      </c>
      <c r="C611" s="20" t="s">
        <v>10</v>
      </c>
      <c r="D611" s="37" t="s">
        <v>801</v>
      </c>
      <c r="E611" s="21">
        <f>E689</f>
        <v>1</v>
      </c>
      <c r="F611" s="21">
        <f>F689</f>
        <v>96871.13</v>
      </c>
      <c r="G611" s="21">
        <f>G689</f>
        <v>96871.13</v>
      </c>
    </row>
    <row r="612" spans="1:7" x14ac:dyDescent="0.25">
      <c r="A612" s="23" t="s">
        <v>802</v>
      </c>
      <c r="B612" s="23" t="s">
        <v>9</v>
      </c>
      <c r="C612" s="23" t="s">
        <v>10</v>
      </c>
      <c r="D612" s="38" t="s">
        <v>803</v>
      </c>
      <c r="E612" s="24">
        <f>E617</f>
        <v>1</v>
      </c>
      <c r="F612" s="24">
        <f>F617</f>
        <v>3658.11</v>
      </c>
      <c r="G612" s="24">
        <f>G617</f>
        <v>3658.11</v>
      </c>
    </row>
    <row r="613" spans="1:7" ht="22.5" x14ac:dyDescent="0.25">
      <c r="A613" s="12" t="s">
        <v>804</v>
      </c>
      <c r="B613" s="13" t="s">
        <v>16</v>
      </c>
      <c r="C613" s="13" t="s">
        <v>3</v>
      </c>
      <c r="D613" s="17" t="s">
        <v>805</v>
      </c>
      <c r="E613" s="14">
        <v>1</v>
      </c>
      <c r="F613" s="14">
        <v>2612.94</v>
      </c>
      <c r="G613" s="15">
        <f>ROUND(E613*F613,2)</f>
        <v>2612.94</v>
      </c>
    </row>
    <row r="614" spans="1:7" ht="409.5" x14ac:dyDescent="0.25">
      <c r="A614" s="16"/>
      <c r="B614" s="16"/>
      <c r="C614" s="16"/>
      <c r="D614" s="17" t="s">
        <v>806</v>
      </c>
      <c r="E614" s="16"/>
      <c r="F614" s="16"/>
      <c r="G614" s="16"/>
    </row>
    <row r="615" spans="1:7" x14ac:dyDescent="0.25">
      <c r="A615" s="12" t="s">
        <v>807</v>
      </c>
      <c r="B615" s="13" t="s">
        <v>16</v>
      </c>
      <c r="C615" s="13" t="s">
        <v>3</v>
      </c>
      <c r="D615" s="17" t="s">
        <v>808</v>
      </c>
      <c r="E615" s="14">
        <v>1</v>
      </c>
      <c r="F615" s="14">
        <v>1045.17</v>
      </c>
      <c r="G615" s="15">
        <f>ROUND(E615*F615,2)</f>
        <v>1045.17</v>
      </c>
    </row>
    <row r="616" spans="1:7" ht="258.75" x14ac:dyDescent="0.25">
      <c r="A616" s="16"/>
      <c r="B616" s="16"/>
      <c r="C616" s="16"/>
      <c r="D616" s="17" t="s">
        <v>809</v>
      </c>
      <c r="E616" s="16"/>
      <c r="F616" s="16"/>
      <c r="G616" s="16"/>
    </row>
    <row r="617" spans="1:7" x14ac:dyDescent="0.25">
      <c r="A617" s="16"/>
      <c r="B617" s="16"/>
      <c r="C617" s="16"/>
      <c r="D617" s="35" t="s">
        <v>810</v>
      </c>
      <c r="E617" s="14">
        <v>1</v>
      </c>
      <c r="F617" s="18">
        <f>G613+G615</f>
        <v>3658.11</v>
      </c>
      <c r="G617" s="18">
        <f>ROUND(E617*F617,2)</f>
        <v>3658.11</v>
      </c>
    </row>
    <row r="618" spans="1:7" ht="0.95" customHeight="1" x14ac:dyDescent="0.25">
      <c r="A618" s="19"/>
      <c r="B618" s="19"/>
      <c r="C618" s="19"/>
      <c r="D618" s="36"/>
      <c r="E618" s="19"/>
      <c r="F618" s="19"/>
      <c r="G618" s="19"/>
    </row>
    <row r="619" spans="1:7" x14ac:dyDescent="0.25">
      <c r="A619" s="23" t="s">
        <v>811</v>
      </c>
      <c r="B619" s="23" t="s">
        <v>9</v>
      </c>
      <c r="C619" s="23" t="s">
        <v>10</v>
      </c>
      <c r="D619" s="38" t="s">
        <v>812</v>
      </c>
      <c r="E619" s="24">
        <f>E656</f>
        <v>1</v>
      </c>
      <c r="F619" s="24">
        <f>F656</f>
        <v>30433.66</v>
      </c>
      <c r="G619" s="24">
        <f>G656</f>
        <v>30433.66</v>
      </c>
    </row>
    <row r="620" spans="1:7" x14ac:dyDescent="0.25">
      <c r="A620" s="12" t="s">
        <v>813</v>
      </c>
      <c r="B620" s="13" t="s">
        <v>16</v>
      </c>
      <c r="C620" s="13" t="s">
        <v>3</v>
      </c>
      <c r="D620" s="17" t="s">
        <v>814</v>
      </c>
      <c r="E620" s="14">
        <v>1</v>
      </c>
      <c r="F620" s="14">
        <v>633.65</v>
      </c>
      <c r="G620" s="15">
        <f>ROUND(E620*F620,2)</f>
        <v>633.65</v>
      </c>
    </row>
    <row r="621" spans="1:7" ht="101.25" x14ac:dyDescent="0.25">
      <c r="A621" s="16"/>
      <c r="B621" s="16"/>
      <c r="C621" s="16"/>
      <c r="D621" s="17" t="s">
        <v>815</v>
      </c>
      <c r="E621" s="16"/>
      <c r="F621" s="16"/>
      <c r="G621" s="16"/>
    </row>
    <row r="622" spans="1:7" x14ac:dyDescent="0.25">
      <c r="A622" s="12" t="s">
        <v>816</v>
      </c>
      <c r="B622" s="13" t="s">
        <v>16</v>
      </c>
      <c r="C622" s="13" t="s">
        <v>3</v>
      </c>
      <c r="D622" s="17" t="s">
        <v>817</v>
      </c>
      <c r="E622" s="14">
        <v>2</v>
      </c>
      <c r="F622" s="14">
        <v>1173.21</v>
      </c>
      <c r="G622" s="15">
        <f>ROUND(E622*F622,2)</f>
        <v>2346.42</v>
      </c>
    </row>
    <row r="623" spans="1:7" ht="135" x14ac:dyDescent="0.25">
      <c r="A623" s="16"/>
      <c r="B623" s="16"/>
      <c r="C623" s="16"/>
      <c r="D623" s="17" t="s">
        <v>818</v>
      </c>
      <c r="E623" s="16"/>
      <c r="F623" s="16"/>
      <c r="G623" s="16"/>
    </row>
    <row r="624" spans="1:7" x14ac:dyDescent="0.25">
      <c r="A624" s="12" t="s">
        <v>819</v>
      </c>
      <c r="B624" s="13" t="s">
        <v>16</v>
      </c>
      <c r="C624" s="13" t="s">
        <v>3</v>
      </c>
      <c r="D624" s="17" t="s">
        <v>820</v>
      </c>
      <c r="E624" s="14">
        <v>1</v>
      </c>
      <c r="F624" s="14">
        <v>979.85</v>
      </c>
      <c r="G624" s="15">
        <f>ROUND(E624*F624,2)</f>
        <v>979.85</v>
      </c>
    </row>
    <row r="625" spans="1:7" ht="191.25" x14ac:dyDescent="0.25">
      <c r="A625" s="16"/>
      <c r="B625" s="16"/>
      <c r="C625" s="16"/>
      <c r="D625" s="17" t="s">
        <v>821</v>
      </c>
      <c r="E625" s="16"/>
      <c r="F625" s="16"/>
      <c r="G625" s="16"/>
    </row>
    <row r="626" spans="1:7" x14ac:dyDescent="0.25">
      <c r="A626" s="12" t="s">
        <v>822</v>
      </c>
      <c r="B626" s="13" t="s">
        <v>16</v>
      </c>
      <c r="C626" s="13" t="s">
        <v>3</v>
      </c>
      <c r="D626" s="17" t="s">
        <v>823</v>
      </c>
      <c r="E626" s="14">
        <v>1</v>
      </c>
      <c r="F626" s="14">
        <v>587.91</v>
      </c>
      <c r="G626" s="15">
        <f>ROUND(E626*F626,2)</f>
        <v>587.91</v>
      </c>
    </row>
    <row r="627" spans="1:7" ht="146.25" x14ac:dyDescent="0.25">
      <c r="A627" s="16"/>
      <c r="B627" s="16"/>
      <c r="C627" s="16"/>
      <c r="D627" s="17" t="s">
        <v>824</v>
      </c>
      <c r="E627" s="16"/>
      <c r="F627" s="16"/>
      <c r="G627" s="16"/>
    </row>
    <row r="628" spans="1:7" x14ac:dyDescent="0.25">
      <c r="A628" s="12" t="s">
        <v>825</v>
      </c>
      <c r="B628" s="13" t="s">
        <v>16</v>
      </c>
      <c r="C628" s="13" t="s">
        <v>3</v>
      </c>
      <c r="D628" s="17" t="s">
        <v>826</v>
      </c>
      <c r="E628" s="14">
        <v>5</v>
      </c>
      <c r="F628" s="14">
        <v>280.89</v>
      </c>
      <c r="G628" s="15">
        <f>ROUND(E628*F628,2)</f>
        <v>1404.45</v>
      </c>
    </row>
    <row r="629" spans="1:7" ht="292.5" x14ac:dyDescent="0.25">
      <c r="A629" s="16"/>
      <c r="B629" s="16"/>
      <c r="C629" s="16"/>
      <c r="D629" s="17" t="s">
        <v>827</v>
      </c>
      <c r="E629" s="16"/>
      <c r="F629" s="16"/>
      <c r="G629" s="16"/>
    </row>
    <row r="630" spans="1:7" x14ac:dyDescent="0.25">
      <c r="A630" s="12" t="s">
        <v>828</v>
      </c>
      <c r="B630" s="13" t="s">
        <v>16</v>
      </c>
      <c r="C630" s="13" t="s">
        <v>3</v>
      </c>
      <c r="D630" s="17" t="s">
        <v>829</v>
      </c>
      <c r="E630" s="14">
        <v>1</v>
      </c>
      <c r="F630" s="14">
        <v>1894.37</v>
      </c>
      <c r="G630" s="15">
        <f>ROUND(E630*F630,2)</f>
        <v>1894.37</v>
      </c>
    </row>
    <row r="631" spans="1:7" ht="236.25" x14ac:dyDescent="0.25">
      <c r="A631" s="16"/>
      <c r="B631" s="16"/>
      <c r="C631" s="16"/>
      <c r="D631" s="17" t="s">
        <v>830</v>
      </c>
      <c r="E631" s="16"/>
      <c r="F631" s="16"/>
      <c r="G631" s="16"/>
    </row>
    <row r="632" spans="1:7" ht="22.5" x14ac:dyDescent="0.25">
      <c r="A632" s="12" t="s">
        <v>831</v>
      </c>
      <c r="B632" s="13" t="s">
        <v>16</v>
      </c>
      <c r="C632" s="13" t="s">
        <v>142</v>
      </c>
      <c r="D632" s="17" t="s">
        <v>832</v>
      </c>
      <c r="E632" s="14">
        <v>33</v>
      </c>
      <c r="F632" s="14">
        <v>23.51</v>
      </c>
      <c r="G632" s="15">
        <f>ROUND(E632*F632,2)</f>
        <v>775.83</v>
      </c>
    </row>
    <row r="633" spans="1:7" ht="191.25" x14ac:dyDescent="0.25">
      <c r="A633" s="16"/>
      <c r="B633" s="16"/>
      <c r="C633" s="16"/>
      <c r="D633" s="17" t="s">
        <v>833</v>
      </c>
      <c r="E633" s="16"/>
      <c r="F633" s="16"/>
      <c r="G633" s="16"/>
    </row>
    <row r="634" spans="1:7" ht="22.5" x14ac:dyDescent="0.25">
      <c r="A634" s="12" t="s">
        <v>834</v>
      </c>
      <c r="B634" s="13" t="s">
        <v>16</v>
      </c>
      <c r="C634" s="13" t="s">
        <v>142</v>
      </c>
      <c r="D634" s="17" t="s">
        <v>835</v>
      </c>
      <c r="E634" s="14">
        <v>212</v>
      </c>
      <c r="F634" s="14">
        <v>31.35</v>
      </c>
      <c r="G634" s="15">
        <f>ROUND(E634*F634,2)</f>
        <v>6646.2</v>
      </c>
    </row>
    <row r="635" spans="1:7" ht="191.25" x14ac:dyDescent="0.25">
      <c r="A635" s="16"/>
      <c r="B635" s="16"/>
      <c r="C635" s="16"/>
      <c r="D635" s="17" t="s">
        <v>836</v>
      </c>
      <c r="E635" s="16"/>
      <c r="F635" s="16"/>
      <c r="G635" s="16"/>
    </row>
    <row r="636" spans="1:7" ht="22.5" x14ac:dyDescent="0.25">
      <c r="A636" s="12" t="s">
        <v>837</v>
      </c>
      <c r="B636" s="13" t="s">
        <v>16</v>
      </c>
      <c r="C636" s="13" t="s">
        <v>142</v>
      </c>
      <c r="D636" s="17" t="s">
        <v>838</v>
      </c>
      <c r="E636" s="14">
        <v>36</v>
      </c>
      <c r="F636" s="14">
        <v>49.64</v>
      </c>
      <c r="G636" s="15">
        <f>ROUND(E636*F636,2)</f>
        <v>1787.04</v>
      </c>
    </row>
    <row r="637" spans="1:7" ht="191.25" x14ac:dyDescent="0.25">
      <c r="A637" s="16"/>
      <c r="B637" s="16"/>
      <c r="C637" s="16"/>
      <c r="D637" s="17" t="s">
        <v>839</v>
      </c>
      <c r="E637" s="16"/>
      <c r="F637" s="16"/>
      <c r="G637" s="16"/>
    </row>
    <row r="638" spans="1:7" ht="22.5" x14ac:dyDescent="0.25">
      <c r="A638" s="12" t="s">
        <v>840</v>
      </c>
      <c r="B638" s="13" t="s">
        <v>16</v>
      </c>
      <c r="C638" s="13" t="s">
        <v>142</v>
      </c>
      <c r="D638" s="17" t="s">
        <v>841</v>
      </c>
      <c r="E638" s="14">
        <v>20</v>
      </c>
      <c r="F638" s="14">
        <v>43.11</v>
      </c>
      <c r="G638" s="15">
        <f>ROUND(E638*F638,2)</f>
        <v>862.2</v>
      </c>
    </row>
    <row r="639" spans="1:7" ht="191.25" x14ac:dyDescent="0.25">
      <c r="A639" s="16"/>
      <c r="B639" s="16"/>
      <c r="C639" s="16"/>
      <c r="D639" s="17" t="s">
        <v>842</v>
      </c>
      <c r="E639" s="16"/>
      <c r="F639" s="16"/>
      <c r="G639" s="16"/>
    </row>
    <row r="640" spans="1:7" x14ac:dyDescent="0.25">
      <c r="A640" s="12" t="s">
        <v>843</v>
      </c>
      <c r="B640" s="13" t="s">
        <v>16</v>
      </c>
      <c r="C640" s="13" t="s">
        <v>3</v>
      </c>
      <c r="D640" s="17" t="s">
        <v>844</v>
      </c>
      <c r="E640" s="14">
        <v>1</v>
      </c>
      <c r="F640" s="14">
        <v>587.91</v>
      </c>
      <c r="G640" s="15">
        <f>ROUND(E640*F640,2)</f>
        <v>587.91</v>
      </c>
    </row>
    <row r="641" spans="1:7" ht="157.5" x14ac:dyDescent="0.25">
      <c r="A641" s="16"/>
      <c r="B641" s="16"/>
      <c r="C641" s="16"/>
      <c r="D641" s="17" t="s">
        <v>845</v>
      </c>
      <c r="E641" s="16"/>
      <c r="F641" s="16"/>
      <c r="G641" s="16"/>
    </row>
    <row r="642" spans="1:7" x14ac:dyDescent="0.25">
      <c r="A642" s="12" t="s">
        <v>846</v>
      </c>
      <c r="B642" s="13" t="s">
        <v>16</v>
      </c>
      <c r="C642" s="13" t="s">
        <v>142</v>
      </c>
      <c r="D642" s="17" t="s">
        <v>847</v>
      </c>
      <c r="E642" s="14">
        <v>8</v>
      </c>
      <c r="F642" s="14">
        <v>32.65</v>
      </c>
      <c r="G642" s="15">
        <f>ROUND(E642*F642,2)</f>
        <v>261.2</v>
      </c>
    </row>
    <row r="643" spans="1:7" ht="348.75" x14ac:dyDescent="0.25">
      <c r="A643" s="16"/>
      <c r="B643" s="16"/>
      <c r="C643" s="16"/>
      <c r="D643" s="17" t="s">
        <v>848</v>
      </c>
      <c r="E643" s="16"/>
      <c r="F643" s="16"/>
      <c r="G643" s="16"/>
    </row>
    <row r="644" spans="1:7" x14ac:dyDescent="0.25">
      <c r="A644" s="12" t="s">
        <v>849</v>
      </c>
      <c r="B644" s="13" t="s">
        <v>16</v>
      </c>
      <c r="C644" s="13" t="s">
        <v>142</v>
      </c>
      <c r="D644" s="17" t="s">
        <v>850</v>
      </c>
      <c r="E644" s="14">
        <v>0</v>
      </c>
      <c r="F644" s="14">
        <v>24.17</v>
      </c>
      <c r="G644" s="15">
        <f>ROUND(E644*F644,2)</f>
        <v>0</v>
      </c>
    </row>
    <row r="645" spans="1:7" ht="157.5" x14ac:dyDescent="0.25">
      <c r="A645" s="16"/>
      <c r="B645" s="16"/>
      <c r="C645" s="16"/>
      <c r="D645" s="17" t="s">
        <v>851</v>
      </c>
      <c r="E645" s="16"/>
      <c r="F645" s="16"/>
      <c r="G645" s="16"/>
    </row>
    <row r="646" spans="1:7" ht="22.5" x14ac:dyDescent="0.25">
      <c r="A646" s="12" t="s">
        <v>852</v>
      </c>
      <c r="B646" s="13" t="s">
        <v>16</v>
      </c>
      <c r="C646" s="13" t="s">
        <v>3</v>
      </c>
      <c r="D646" s="17" t="s">
        <v>853</v>
      </c>
      <c r="E646" s="14">
        <v>5</v>
      </c>
      <c r="F646" s="14">
        <v>267.82</v>
      </c>
      <c r="G646" s="15">
        <f>ROUND(E646*F646,2)</f>
        <v>1339.1</v>
      </c>
    </row>
    <row r="647" spans="1:7" ht="303.75" x14ac:dyDescent="0.25">
      <c r="A647" s="16"/>
      <c r="B647" s="16"/>
      <c r="C647" s="16"/>
      <c r="D647" s="17" t="s">
        <v>854</v>
      </c>
      <c r="E647" s="16"/>
      <c r="F647" s="16"/>
      <c r="G647" s="16"/>
    </row>
    <row r="648" spans="1:7" x14ac:dyDescent="0.25">
      <c r="A648" s="12" t="s">
        <v>855</v>
      </c>
      <c r="B648" s="13" t="s">
        <v>16</v>
      </c>
      <c r="C648" s="13" t="s">
        <v>3</v>
      </c>
      <c r="D648" s="17" t="s">
        <v>856</v>
      </c>
      <c r="E648" s="14">
        <v>9</v>
      </c>
      <c r="F648" s="14">
        <v>254.76</v>
      </c>
      <c r="G648" s="15">
        <f>ROUND(E648*F648,2)</f>
        <v>2292.84</v>
      </c>
    </row>
    <row r="649" spans="1:7" ht="292.5" x14ac:dyDescent="0.25">
      <c r="A649" s="16"/>
      <c r="B649" s="16"/>
      <c r="C649" s="16"/>
      <c r="D649" s="17" t="s">
        <v>827</v>
      </c>
      <c r="E649" s="16"/>
      <c r="F649" s="16"/>
      <c r="G649" s="16"/>
    </row>
    <row r="650" spans="1:7" ht="22.5" x14ac:dyDescent="0.25">
      <c r="A650" s="12" t="s">
        <v>857</v>
      </c>
      <c r="B650" s="13" t="s">
        <v>16</v>
      </c>
      <c r="C650" s="13" t="s">
        <v>3</v>
      </c>
      <c r="D650" s="17" t="s">
        <v>858</v>
      </c>
      <c r="E650" s="14">
        <v>6</v>
      </c>
      <c r="F650" s="14">
        <v>128.03</v>
      </c>
      <c r="G650" s="15">
        <f>ROUND(E650*F650,2)</f>
        <v>768.18</v>
      </c>
    </row>
    <row r="651" spans="1:7" ht="78.75" x14ac:dyDescent="0.25">
      <c r="A651" s="16"/>
      <c r="B651" s="16"/>
      <c r="C651" s="16"/>
      <c r="D651" s="17" t="s">
        <v>859</v>
      </c>
      <c r="E651" s="16"/>
      <c r="F651" s="16"/>
      <c r="G651" s="16"/>
    </row>
    <row r="652" spans="1:7" x14ac:dyDescent="0.25">
      <c r="A652" s="12" t="s">
        <v>860</v>
      </c>
      <c r="B652" s="13" t="s">
        <v>16</v>
      </c>
      <c r="C652" s="13" t="s">
        <v>3</v>
      </c>
      <c r="D652" s="17" t="s">
        <v>861</v>
      </c>
      <c r="E652" s="14">
        <v>1</v>
      </c>
      <c r="F652" s="14">
        <v>3784.85</v>
      </c>
      <c r="G652" s="15">
        <f>ROUND(E652*F652,2)</f>
        <v>3784.85</v>
      </c>
    </row>
    <row r="653" spans="1:7" ht="236.25" x14ac:dyDescent="0.25">
      <c r="A653" s="16"/>
      <c r="B653" s="16"/>
      <c r="C653" s="16"/>
      <c r="D653" s="17" t="s">
        <v>862</v>
      </c>
      <c r="E653" s="16"/>
      <c r="F653" s="16"/>
      <c r="G653" s="16"/>
    </row>
    <row r="654" spans="1:7" x14ac:dyDescent="0.25">
      <c r="A654" s="12" t="s">
        <v>863</v>
      </c>
      <c r="B654" s="13" t="s">
        <v>16</v>
      </c>
      <c r="C654" s="13" t="s">
        <v>3</v>
      </c>
      <c r="D654" s="17" t="s">
        <v>864</v>
      </c>
      <c r="E654" s="14">
        <v>13</v>
      </c>
      <c r="F654" s="14">
        <v>267.82</v>
      </c>
      <c r="G654" s="15">
        <f>ROUND(E654*F654,2)</f>
        <v>3481.66</v>
      </c>
    </row>
    <row r="655" spans="1:7" ht="292.5" x14ac:dyDescent="0.25">
      <c r="A655" s="16"/>
      <c r="B655" s="16"/>
      <c r="C655" s="16"/>
      <c r="D655" s="17" t="s">
        <v>865</v>
      </c>
      <c r="E655" s="16"/>
      <c r="F655" s="16"/>
      <c r="G655" s="16"/>
    </row>
    <row r="656" spans="1:7" x14ac:dyDescent="0.25">
      <c r="A656" s="16"/>
      <c r="B656" s="16"/>
      <c r="C656" s="16"/>
      <c r="D656" s="35" t="s">
        <v>866</v>
      </c>
      <c r="E656" s="14">
        <v>1</v>
      </c>
      <c r="F656" s="18">
        <f>G620+G622+G624+G626+G628+G630+G632+G634+G636+G638+G640+G642+G644+G646+G648+G650+G652+G654</f>
        <v>30433.66</v>
      </c>
      <c r="G656" s="18">
        <f>ROUND(E656*F656,2)</f>
        <v>30433.66</v>
      </c>
    </row>
    <row r="657" spans="1:7" ht="0.95" customHeight="1" x14ac:dyDescent="0.25">
      <c r="A657" s="19"/>
      <c r="B657" s="19"/>
      <c r="C657" s="19"/>
      <c r="D657" s="36"/>
      <c r="E657" s="19"/>
      <c r="F657" s="19"/>
      <c r="G657" s="19"/>
    </row>
    <row r="658" spans="1:7" x14ac:dyDescent="0.25">
      <c r="A658" s="23" t="s">
        <v>867</v>
      </c>
      <c r="B658" s="23" t="s">
        <v>9</v>
      </c>
      <c r="C658" s="23" t="s">
        <v>10</v>
      </c>
      <c r="D658" s="38" t="s">
        <v>868</v>
      </c>
      <c r="E658" s="24">
        <f>E669</f>
        <v>1</v>
      </c>
      <c r="F658" s="24">
        <f>F669</f>
        <v>12076.82</v>
      </c>
      <c r="G658" s="24">
        <f>G669</f>
        <v>12076.82</v>
      </c>
    </row>
    <row r="659" spans="1:7" x14ac:dyDescent="0.25">
      <c r="A659" s="12" t="s">
        <v>869</v>
      </c>
      <c r="B659" s="13" t="s">
        <v>16</v>
      </c>
      <c r="C659" s="13" t="s">
        <v>221</v>
      </c>
      <c r="D659" s="17" t="s">
        <v>870</v>
      </c>
      <c r="E659" s="14">
        <v>189</v>
      </c>
      <c r="F659" s="14">
        <v>28.74</v>
      </c>
      <c r="G659" s="15">
        <f>ROUND(E659*F659,2)</f>
        <v>5431.86</v>
      </c>
    </row>
    <row r="660" spans="1:7" ht="67.5" x14ac:dyDescent="0.25">
      <c r="A660" s="16"/>
      <c r="B660" s="16"/>
      <c r="C660" s="16"/>
      <c r="D660" s="17" t="s">
        <v>871</v>
      </c>
      <c r="E660" s="16"/>
      <c r="F660" s="16"/>
      <c r="G660" s="16"/>
    </row>
    <row r="661" spans="1:7" x14ac:dyDescent="0.25">
      <c r="A661" s="12" t="s">
        <v>872</v>
      </c>
      <c r="B661" s="13" t="s">
        <v>16</v>
      </c>
      <c r="C661" s="13" t="s">
        <v>221</v>
      </c>
      <c r="D661" s="17" t="s">
        <v>873</v>
      </c>
      <c r="E661" s="14">
        <v>80</v>
      </c>
      <c r="F661" s="14">
        <v>32.65</v>
      </c>
      <c r="G661" s="15">
        <f>ROUND(E661*F661,2)</f>
        <v>2612</v>
      </c>
    </row>
    <row r="662" spans="1:7" ht="67.5" x14ac:dyDescent="0.25">
      <c r="A662" s="16"/>
      <c r="B662" s="16"/>
      <c r="C662" s="16"/>
      <c r="D662" s="17" t="s">
        <v>874</v>
      </c>
      <c r="E662" s="16"/>
      <c r="F662" s="16"/>
      <c r="G662" s="16"/>
    </row>
    <row r="663" spans="1:7" x14ac:dyDescent="0.25">
      <c r="A663" s="12" t="s">
        <v>875</v>
      </c>
      <c r="B663" s="13" t="s">
        <v>16</v>
      </c>
      <c r="C663" s="13" t="s">
        <v>221</v>
      </c>
      <c r="D663" s="17" t="s">
        <v>876</v>
      </c>
      <c r="E663" s="14">
        <v>11</v>
      </c>
      <c r="F663" s="14">
        <v>37.880000000000003</v>
      </c>
      <c r="G663" s="15">
        <f>ROUND(E663*F663,2)</f>
        <v>416.68</v>
      </c>
    </row>
    <row r="664" spans="1:7" ht="67.5" x14ac:dyDescent="0.25">
      <c r="A664" s="16"/>
      <c r="B664" s="16"/>
      <c r="C664" s="16"/>
      <c r="D664" s="17" t="s">
        <v>877</v>
      </c>
      <c r="E664" s="16"/>
      <c r="F664" s="16"/>
      <c r="G664" s="16"/>
    </row>
    <row r="665" spans="1:7" ht="22.5" x14ac:dyDescent="0.25">
      <c r="A665" s="12" t="s">
        <v>878</v>
      </c>
      <c r="B665" s="13" t="s">
        <v>16</v>
      </c>
      <c r="C665" s="13" t="s">
        <v>3</v>
      </c>
      <c r="D665" s="17" t="s">
        <v>858</v>
      </c>
      <c r="E665" s="14">
        <v>8</v>
      </c>
      <c r="F665" s="14">
        <v>125.41</v>
      </c>
      <c r="G665" s="15">
        <f>ROUND(E665*F665,2)</f>
        <v>1003.28</v>
      </c>
    </row>
    <row r="666" spans="1:7" ht="78.75" x14ac:dyDescent="0.25">
      <c r="A666" s="16"/>
      <c r="B666" s="16"/>
      <c r="C666" s="16"/>
      <c r="D666" s="17" t="s">
        <v>859</v>
      </c>
      <c r="E666" s="16"/>
      <c r="F666" s="16"/>
      <c r="G666" s="16"/>
    </row>
    <row r="667" spans="1:7" x14ac:dyDescent="0.25">
      <c r="A667" s="12" t="s">
        <v>879</v>
      </c>
      <c r="B667" s="13" t="s">
        <v>16</v>
      </c>
      <c r="C667" s="13" t="s">
        <v>221</v>
      </c>
      <c r="D667" s="17" t="s">
        <v>880</v>
      </c>
      <c r="E667" s="14">
        <v>100</v>
      </c>
      <c r="F667" s="14">
        <v>26.13</v>
      </c>
      <c r="G667" s="15">
        <f>ROUND(E667*F667,2)</f>
        <v>2613</v>
      </c>
    </row>
    <row r="668" spans="1:7" ht="67.5" x14ac:dyDescent="0.25">
      <c r="A668" s="16"/>
      <c r="B668" s="16"/>
      <c r="C668" s="16"/>
      <c r="D668" s="17" t="s">
        <v>881</v>
      </c>
      <c r="E668" s="16"/>
      <c r="F668" s="16"/>
      <c r="G668" s="16"/>
    </row>
    <row r="669" spans="1:7" x14ac:dyDescent="0.25">
      <c r="A669" s="16"/>
      <c r="B669" s="16"/>
      <c r="C669" s="16"/>
      <c r="D669" s="35" t="s">
        <v>882</v>
      </c>
      <c r="E669" s="14">
        <v>1</v>
      </c>
      <c r="F669" s="18">
        <f>G659+G661+G663+G665+G667</f>
        <v>12076.82</v>
      </c>
      <c r="G669" s="18">
        <f>ROUND(E669*F669,2)</f>
        <v>12076.82</v>
      </c>
    </row>
    <row r="670" spans="1:7" ht="0.95" customHeight="1" x14ac:dyDescent="0.25">
      <c r="A670" s="19"/>
      <c r="B670" s="19"/>
      <c r="C670" s="19"/>
      <c r="D670" s="36"/>
      <c r="E670" s="19"/>
      <c r="F670" s="19"/>
      <c r="G670" s="19"/>
    </row>
    <row r="671" spans="1:7" ht="22.5" x14ac:dyDescent="0.25">
      <c r="A671" s="23" t="s">
        <v>883</v>
      </c>
      <c r="B671" s="23" t="s">
        <v>9</v>
      </c>
      <c r="C671" s="23" t="s">
        <v>10</v>
      </c>
      <c r="D671" s="38" t="s">
        <v>884</v>
      </c>
      <c r="E671" s="24">
        <f>E680</f>
        <v>1</v>
      </c>
      <c r="F671" s="24">
        <f>F680</f>
        <v>26521.040000000001</v>
      </c>
      <c r="G671" s="24">
        <f>G680</f>
        <v>26521.040000000001</v>
      </c>
    </row>
    <row r="672" spans="1:7" x14ac:dyDescent="0.25">
      <c r="A672" s="12" t="s">
        <v>885</v>
      </c>
      <c r="B672" s="13" t="s">
        <v>16</v>
      </c>
      <c r="C672" s="13" t="s">
        <v>280</v>
      </c>
      <c r="D672" s="17" t="s">
        <v>886</v>
      </c>
      <c r="E672" s="14">
        <v>28</v>
      </c>
      <c r="F672" s="14">
        <v>293.95</v>
      </c>
      <c r="G672" s="15">
        <f>ROUND(E672*F672,2)</f>
        <v>8230.6</v>
      </c>
    </row>
    <row r="673" spans="1:7" ht="409.5" x14ac:dyDescent="0.25">
      <c r="A673" s="16"/>
      <c r="B673" s="16"/>
      <c r="C673" s="16"/>
      <c r="D673" s="17" t="s">
        <v>887</v>
      </c>
      <c r="E673" s="16"/>
      <c r="F673" s="16"/>
      <c r="G673" s="16"/>
    </row>
    <row r="674" spans="1:7" x14ac:dyDescent="0.25">
      <c r="A674" s="12" t="s">
        <v>888</v>
      </c>
      <c r="B674" s="13" t="s">
        <v>16</v>
      </c>
      <c r="C674" s="13" t="s">
        <v>280</v>
      </c>
      <c r="D674" s="17" t="s">
        <v>889</v>
      </c>
      <c r="E674" s="14">
        <v>28</v>
      </c>
      <c r="F674" s="14">
        <v>293.95</v>
      </c>
      <c r="G674" s="15">
        <f>ROUND(E674*F674,2)</f>
        <v>8230.6</v>
      </c>
    </row>
    <row r="675" spans="1:7" ht="409.5" x14ac:dyDescent="0.25">
      <c r="A675" s="16"/>
      <c r="B675" s="16"/>
      <c r="C675" s="16"/>
      <c r="D675" s="17" t="s">
        <v>890</v>
      </c>
      <c r="E675" s="16"/>
      <c r="F675" s="16"/>
      <c r="G675" s="16"/>
    </row>
    <row r="676" spans="1:7" x14ac:dyDescent="0.25">
      <c r="A676" s="12" t="s">
        <v>891</v>
      </c>
      <c r="B676" s="13" t="s">
        <v>16</v>
      </c>
      <c r="C676" s="13" t="s">
        <v>280</v>
      </c>
      <c r="D676" s="17" t="s">
        <v>892</v>
      </c>
      <c r="E676" s="14">
        <v>28</v>
      </c>
      <c r="F676" s="14">
        <v>235.17</v>
      </c>
      <c r="G676" s="15">
        <f>ROUND(E676*F676,2)</f>
        <v>6584.76</v>
      </c>
    </row>
    <row r="677" spans="1:7" ht="409.5" x14ac:dyDescent="0.25">
      <c r="A677" s="16"/>
      <c r="B677" s="16"/>
      <c r="C677" s="16"/>
      <c r="D677" s="17" t="s">
        <v>893</v>
      </c>
      <c r="E677" s="16"/>
      <c r="F677" s="16"/>
      <c r="G677" s="16"/>
    </row>
    <row r="678" spans="1:7" x14ac:dyDescent="0.25">
      <c r="A678" s="12" t="s">
        <v>894</v>
      </c>
      <c r="B678" s="13" t="s">
        <v>16</v>
      </c>
      <c r="C678" s="13" t="s">
        <v>280</v>
      </c>
      <c r="D678" s="17" t="s">
        <v>895</v>
      </c>
      <c r="E678" s="14">
        <v>28</v>
      </c>
      <c r="F678" s="14">
        <v>124.11</v>
      </c>
      <c r="G678" s="15">
        <f>ROUND(E678*F678,2)</f>
        <v>3475.08</v>
      </c>
    </row>
    <row r="679" spans="1:7" ht="409.5" x14ac:dyDescent="0.25">
      <c r="A679" s="16"/>
      <c r="B679" s="16"/>
      <c r="C679" s="16"/>
      <c r="D679" s="17" t="s">
        <v>896</v>
      </c>
      <c r="E679" s="16"/>
      <c r="F679" s="16"/>
      <c r="G679" s="16"/>
    </row>
    <row r="680" spans="1:7" x14ac:dyDescent="0.25">
      <c r="A680" s="16"/>
      <c r="B680" s="16"/>
      <c r="C680" s="16"/>
      <c r="D680" s="35" t="s">
        <v>897</v>
      </c>
      <c r="E680" s="14">
        <v>1</v>
      </c>
      <c r="F680" s="18">
        <f>G672+G674+G676+G678</f>
        <v>26521.040000000001</v>
      </c>
      <c r="G680" s="18">
        <f>ROUND(E680*F680,2)</f>
        <v>26521.040000000001</v>
      </c>
    </row>
    <row r="681" spans="1:7" ht="0.95" customHeight="1" x14ac:dyDescent="0.25">
      <c r="A681" s="19"/>
      <c r="B681" s="19"/>
      <c r="C681" s="19"/>
      <c r="D681" s="36"/>
      <c r="E681" s="19"/>
      <c r="F681" s="19"/>
      <c r="G681" s="19"/>
    </row>
    <row r="682" spans="1:7" x14ac:dyDescent="0.25">
      <c r="A682" s="23" t="s">
        <v>898</v>
      </c>
      <c r="B682" s="23" t="s">
        <v>9</v>
      </c>
      <c r="C682" s="23" t="s">
        <v>10</v>
      </c>
      <c r="D682" s="38" t="s">
        <v>899</v>
      </c>
      <c r="E682" s="24">
        <f>E687</f>
        <v>1</v>
      </c>
      <c r="F682" s="24">
        <f>F687</f>
        <v>24181.5</v>
      </c>
      <c r="G682" s="24">
        <f>G687</f>
        <v>24181.5</v>
      </c>
    </row>
    <row r="683" spans="1:7" ht="22.5" x14ac:dyDescent="0.25">
      <c r="A683" s="12" t="s">
        <v>900</v>
      </c>
      <c r="B683" s="13" t="s">
        <v>16</v>
      </c>
      <c r="C683" s="13" t="s">
        <v>142</v>
      </c>
      <c r="D683" s="17" t="s">
        <v>901</v>
      </c>
      <c r="E683" s="14">
        <v>720</v>
      </c>
      <c r="F683" s="14">
        <v>30.7</v>
      </c>
      <c r="G683" s="15">
        <f>ROUND(E683*F683,2)</f>
        <v>22104</v>
      </c>
    </row>
    <row r="684" spans="1:7" ht="78.75" x14ac:dyDescent="0.25">
      <c r="A684" s="16"/>
      <c r="B684" s="16"/>
      <c r="C684" s="16"/>
      <c r="D684" s="17" t="s">
        <v>902</v>
      </c>
      <c r="E684" s="16"/>
      <c r="F684" s="16"/>
      <c r="G684" s="16"/>
    </row>
    <row r="685" spans="1:7" x14ac:dyDescent="0.25">
      <c r="A685" s="12" t="s">
        <v>903</v>
      </c>
      <c r="B685" s="13" t="s">
        <v>16</v>
      </c>
      <c r="C685" s="13" t="s">
        <v>3</v>
      </c>
      <c r="D685" s="17" t="s">
        <v>904</v>
      </c>
      <c r="E685" s="14">
        <v>30</v>
      </c>
      <c r="F685" s="14">
        <v>69.25</v>
      </c>
      <c r="G685" s="15">
        <f>ROUND(E685*F685,2)</f>
        <v>2077.5</v>
      </c>
    </row>
    <row r="686" spans="1:7" ht="67.5" x14ac:dyDescent="0.25">
      <c r="A686" s="16"/>
      <c r="B686" s="16"/>
      <c r="C686" s="16"/>
      <c r="D686" s="17" t="s">
        <v>905</v>
      </c>
      <c r="E686" s="16"/>
      <c r="F686" s="16"/>
      <c r="G686" s="16"/>
    </row>
    <row r="687" spans="1:7" x14ac:dyDescent="0.25">
      <c r="A687" s="16"/>
      <c r="B687" s="16"/>
      <c r="C687" s="16"/>
      <c r="D687" s="35" t="s">
        <v>906</v>
      </c>
      <c r="E687" s="14">
        <v>1</v>
      </c>
      <c r="F687" s="18">
        <f>G683+G685</f>
        <v>24181.5</v>
      </c>
      <c r="G687" s="18">
        <f>ROUND(E687*F687,2)</f>
        <v>24181.5</v>
      </c>
    </row>
    <row r="688" spans="1:7" ht="0.95" customHeight="1" x14ac:dyDescent="0.25">
      <c r="A688" s="19"/>
      <c r="B688" s="19"/>
      <c r="C688" s="19"/>
      <c r="D688" s="36"/>
      <c r="E688" s="19"/>
      <c r="F688" s="19"/>
      <c r="G688" s="19"/>
    </row>
    <row r="689" spans="1:7" x14ac:dyDescent="0.25">
      <c r="A689" s="16"/>
      <c r="B689" s="16"/>
      <c r="C689" s="16"/>
      <c r="D689" s="35" t="s">
        <v>907</v>
      </c>
      <c r="E689" s="14">
        <v>1</v>
      </c>
      <c r="F689" s="18">
        <f>G612+G619+G658+G671+G682</f>
        <v>96871.13</v>
      </c>
      <c r="G689" s="18">
        <f>ROUND(E689*F689,2)</f>
        <v>96871.13</v>
      </c>
    </row>
    <row r="690" spans="1:7" ht="0.95" customHeight="1" x14ac:dyDescent="0.25">
      <c r="A690" s="19"/>
      <c r="B690" s="19"/>
      <c r="C690" s="19"/>
      <c r="D690" s="36"/>
      <c r="E690" s="19"/>
      <c r="F690" s="19"/>
      <c r="G690" s="19"/>
    </row>
    <row r="691" spans="1:7" x14ac:dyDescent="0.25">
      <c r="A691" s="20" t="s">
        <v>908</v>
      </c>
      <c r="B691" s="20" t="s">
        <v>9</v>
      </c>
      <c r="C691" s="20" t="s">
        <v>10</v>
      </c>
      <c r="D691" s="37" t="s">
        <v>909</v>
      </c>
      <c r="E691" s="21">
        <f>E882</f>
        <v>1</v>
      </c>
      <c r="F691" s="21">
        <f>F882</f>
        <v>303741.55</v>
      </c>
      <c r="G691" s="21">
        <f>G882</f>
        <v>303741.55</v>
      </c>
    </row>
    <row r="692" spans="1:7" x14ac:dyDescent="0.25">
      <c r="A692" s="23" t="s">
        <v>910</v>
      </c>
      <c r="B692" s="23" t="s">
        <v>9</v>
      </c>
      <c r="C692" s="23" t="s">
        <v>10</v>
      </c>
      <c r="D692" s="38" t="s">
        <v>911</v>
      </c>
      <c r="E692" s="24">
        <f>E722</f>
        <v>1</v>
      </c>
      <c r="F692" s="24">
        <f>F722</f>
        <v>53411.88</v>
      </c>
      <c r="G692" s="24">
        <f>G722</f>
        <v>53411.88</v>
      </c>
    </row>
    <row r="693" spans="1:7" x14ac:dyDescent="0.25">
      <c r="A693" s="25" t="s">
        <v>912</v>
      </c>
      <c r="B693" s="25" t="s">
        <v>9</v>
      </c>
      <c r="C693" s="25" t="s">
        <v>10</v>
      </c>
      <c r="D693" s="39" t="s">
        <v>913</v>
      </c>
      <c r="E693" s="26">
        <f>E696</f>
        <v>1</v>
      </c>
      <c r="F693" s="26">
        <f>F696</f>
        <v>644.48</v>
      </c>
      <c r="G693" s="26">
        <f>G696</f>
        <v>644.48</v>
      </c>
    </row>
    <row r="694" spans="1:7" x14ac:dyDescent="0.25">
      <c r="A694" s="12" t="s">
        <v>914</v>
      </c>
      <c r="B694" s="13" t="s">
        <v>16</v>
      </c>
      <c r="C694" s="13" t="s">
        <v>3</v>
      </c>
      <c r="D694" s="17" t="s">
        <v>915</v>
      </c>
      <c r="E694" s="14">
        <v>2</v>
      </c>
      <c r="F694" s="14">
        <v>322.24</v>
      </c>
      <c r="G694" s="15">
        <f>ROUND(E694*F694,2)</f>
        <v>644.48</v>
      </c>
    </row>
    <row r="695" spans="1:7" ht="157.5" x14ac:dyDescent="0.25">
      <c r="A695" s="16"/>
      <c r="B695" s="16"/>
      <c r="C695" s="16"/>
      <c r="D695" s="17" t="s">
        <v>916</v>
      </c>
      <c r="E695" s="16"/>
      <c r="F695" s="16"/>
      <c r="G695" s="16"/>
    </row>
    <row r="696" spans="1:7" x14ac:dyDescent="0.25">
      <c r="A696" s="16"/>
      <c r="B696" s="16"/>
      <c r="C696" s="16"/>
      <c r="D696" s="35" t="s">
        <v>917</v>
      </c>
      <c r="E696" s="14">
        <v>1</v>
      </c>
      <c r="F696" s="18">
        <f>G694</f>
        <v>644.48</v>
      </c>
      <c r="G696" s="18">
        <f>ROUND(E696*F696,2)</f>
        <v>644.48</v>
      </c>
    </row>
    <row r="697" spans="1:7" ht="0.95" customHeight="1" x14ac:dyDescent="0.25">
      <c r="A697" s="19"/>
      <c r="B697" s="19"/>
      <c r="C697" s="19"/>
      <c r="D697" s="36"/>
      <c r="E697" s="19"/>
      <c r="F697" s="19"/>
      <c r="G697" s="19"/>
    </row>
    <row r="698" spans="1:7" x14ac:dyDescent="0.25">
      <c r="A698" s="25" t="s">
        <v>918</v>
      </c>
      <c r="B698" s="25" t="s">
        <v>9</v>
      </c>
      <c r="C698" s="25" t="s">
        <v>10</v>
      </c>
      <c r="D698" s="39" t="s">
        <v>919</v>
      </c>
      <c r="E698" s="26">
        <f>E701</f>
        <v>1</v>
      </c>
      <c r="F698" s="26">
        <f>F701</f>
        <v>7923.72</v>
      </c>
      <c r="G698" s="26">
        <f>G701</f>
        <v>7923.72</v>
      </c>
    </row>
    <row r="699" spans="1:7" x14ac:dyDescent="0.25">
      <c r="A699" s="12" t="s">
        <v>920</v>
      </c>
      <c r="B699" s="13" t="s">
        <v>16</v>
      </c>
      <c r="C699" s="13" t="s">
        <v>142</v>
      </c>
      <c r="D699" s="17" t="s">
        <v>921</v>
      </c>
      <c r="E699" s="14">
        <v>84</v>
      </c>
      <c r="F699" s="14">
        <v>94.33</v>
      </c>
      <c r="G699" s="15">
        <f>ROUND(E699*F699,2)</f>
        <v>7923.72</v>
      </c>
    </row>
    <row r="700" spans="1:7" ht="67.5" x14ac:dyDescent="0.25">
      <c r="A700" s="16"/>
      <c r="B700" s="16"/>
      <c r="C700" s="16"/>
      <c r="D700" s="17" t="s">
        <v>922</v>
      </c>
      <c r="E700" s="16"/>
      <c r="F700" s="16"/>
      <c r="G700" s="16"/>
    </row>
    <row r="701" spans="1:7" x14ac:dyDescent="0.25">
      <c r="A701" s="16"/>
      <c r="B701" s="16"/>
      <c r="C701" s="16"/>
      <c r="D701" s="35" t="s">
        <v>923</v>
      </c>
      <c r="E701" s="14">
        <v>1</v>
      </c>
      <c r="F701" s="18">
        <f>G699</f>
        <v>7923.72</v>
      </c>
      <c r="G701" s="18">
        <f>ROUND(E701*F701,2)</f>
        <v>7923.72</v>
      </c>
    </row>
    <row r="702" spans="1:7" ht="0.95" customHeight="1" x14ac:dyDescent="0.25">
      <c r="A702" s="19"/>
      <c r="B702" s="19"/>
      <c r="C702" s="19"/>
      <c r="D702" s="36"/>
      <c r="E702" s="19"/>
      <c r="F702" s="19"/>
      <c r="G702" s="19"/>
    </row>
    <row r="703" spans="1:7" x14ac:dyDescent="0.25">
      <c r="A703" s="25" t="s">
        <v>924</v>
      </c>
      <c r="B703" s="25" t="s">
        <v>9</v>
      </c>
      <c r="C703" s="25" t="s">
        <v>10</v>
      </c>
      <c r="D703" s="39" t="s">
        <v>925</v>
      </c>
      <c r="E703" s="26">
        <f>E708</f>
        <v>1</v>
      </c>
      <c r="F703" s="26">
        <f>F708</f>
        <v>6059.46</v>
      </c>
      <c r="G703" s="26">
        <f>G708</f>
        <v>6059.46</v>
      </c>
    </row>
    <row r="704" spans="1:7" x14ac:dyDescent="0.25">
      <c r="A704" s="12" t="s">
        <v>926</v>
      </c>
      <c r="B704" s="13" t="s">
        <v>16</v>
      </c>
      <c r="C704" s="13" t="s">
        <v>280</v>
      </c>
      <c r="D704" s="17" t="s">
        <v>927</v>
      </c>
      <c r="E704" s="14">
        <v>1</v>
      </c>
      <c r="F704" s="14">
        <v>3394.67</v>
      </c>
      <c r="G704" s="15">
        <f>ROUND(E704*F704,2)</f>
        <v>3394.67</v>
      </c>
    </row>
    <row r="705" spans="1:7" ht="382.5" x14ac:dyDescent="0.25">
      <c r="A705" s="16"/>
      <c r="B705" s="16"/>
      <c r="C705" s="16"/>
      <c r="D705" s="17" t="s">
        <v>928</v>
      </c>
      <c r="E705" s="16"/>
      <c r="F705" s="16"/>
      <c r="G705" s="16"/>
    </row>
    <row r="706" spans="1:7" x14ac:dyDescent="0.25">
      <c r="A706" s="12" t="s">
        <v>929</v>
      </c>
      <c r="B706" s="13" t="s">
        <v>16</v>
      </c>
      <c r="C706" s="13" t="s">
        <v>280</v>
      </c>
      <c r="D706" s="17" t="s">
        <v>930</v>
      </c>
      <c r="E706" s="14">
        <v>1</v>
      </c>
      <c r="F706" s="14">
        <v>2664.79</v>
      </c>
      <c r="G706" s="15">
        <f>ROUND(E706*F706,2)</f>
        <v>2664.79</v>
      </c>
    </row>
    <row r="707" spans="1:7" ht="382.5" x14ac:dyDescent="0.25">
      <c r="A707" s="16"/>
      <c r="B707" s="16"/>
      <c r="C707" s="16"/>
      <c r="D707" s="17" t="s">
        <v>931</v>
      </c>
      <c r="E707" s="16"/>
      <c r="F707" s="16"/>
      <c r="G707" s="16"/>
    </row>
    <row r="708" spans="1:7" x14ac:dyDescent="0.25">
      <c r="A708" s="16"/>
      <c r="B708" s="16"/>
      <c r="C708" s="16"/>
      <c r="D708" s="35" t="s">
        <v>932</v>
      </c>
      <c r="E708" s="14">
        <v>1</v>
      </c>
      <c r="F708" s="18">
        <f>G704+G706</f>
        <v>6059.46</v>
      </c>
      <c r="G708" s="18">
        <f>ROUND(E708*F708,2)</f>
        <v>6059.46</v>
      </c>
    </row>
    <row r="709" spans="1:7" ht="0.95" customHeight="1" x14ac:dyDescent="0.25">
      <c r="A709" s="19"/>
      <c r="B709" s="19"/>
      <c r="C709" s="19"/>
      <c r="D709" s="36"/>
      <c r="E709" s="19"/>
      <c r="F709" s="19"/>
      <c r="G709" s="19"/>
    </row>
    <row r="710" spans="1:7" x14ac:dyDescent="0.25">
      <c r="A710" s="25" t="s">
        <v>933</v>
      </c>
      <c r="B710" s="25" t="s">
        <v>9</v>
      </c>
      <c r="C710" s="25" t="s">
        <v>10</v>
      </c>
      <c r="D710" s="39" t="s">
        <v>934</v>
      </c>
      <c r="E710" s="26">
        <f>E715</f>
        <v>1</v>
      </c>
      <c r="F710" s="26">
        <f>F715</f>
        <v>31870.38</v>
      </c>
      <c r="G710" s="26">
        <f>G715</f>
        <v>31870.38</v>
      </c>
    </row>
    <row r="711" spans="1:7" x14ac:dyDescent="0.25">
      <c r="A711" s="12" t="s">
        <v>935</v>
      </c>
      <c r="B711" s="13" t="s">
        <v>16</v>
      </c>
      <c r="C711" s="13" t="s">
        <v>142</v>
      </c>
      <c r="D711" s="17" t="s">
        <v>936</v>
      </c>
      <c r="E711" s="14">
        <v>323</v>
      </c>
      <c r="F711" s="14">
        <v>21.36</v>
      </c>
      <c r="G711" s="15">
        <f>ROUND(E711*F711,2)</f>
        <v>6899.28</v>
      </c>
    </row>
    <row r="712" spans="1:7" ht="135" x14ac:dyDescent="0.25">
      <c r="A712" s="16"/>
      <c r="B712" s="16"/>
      <c r="C712" s="16"/>
      <c r="D712" s="17" t="s">
        <v>937</v>
      </c>
      <c r="E712" s="16"/>
      <c r="F712" s="16"/>
      <c r="G712" s="16"/>
    </row>
    <row r="713" spans="1:7" x14ac:dyDescent="0.25">
      <c r="A713" s="12" t="s">
        <v>938</v>
      </c>
      <c r="B713" s="13" t="s">
        <v>16</v>
      </c>
      <c r="C713" s="13" t="s">
        <v>142</v>
      </c>
      <c r="D713" s="17" t="s">
        <v>939</v>
      </c>
      <c r="E713" s="14">
        <v>987</v>
      </c>
      <c r="F713" s="14">
        <v>25.3</v>
      </c>
      <c r="G713" s="15">
        <f>ROUND(E713*F713,2)</f>
        <v>24971.1</v>
      </c>
    </row>
    <row r="714" spans="1:7" ht="135" x14ac:dyDescent="0.25">
      <c r="A714" s="16"/>
      <c r="B714" s="16"/>
      <c r="C714" s="16"/>
      <c r="D714" s="17" t="s">
        <v>940</v>
      </c>
      <c r="E714" s="16"/>
      <c r="F714" s="16"/>
      <c r="G714" s="16"/>
    </row>
    <row r="715" spans="1:7" x14ac:dyDescent="0.25">
      <c r="A715" s="16"/>
      <c r="B715" s="16"/>
      <c r="C715" s="16"/>
      <c r="D715" s="35" t="s">
        <v>941</v>
      </c>
      <c r="E715" s="14">
        <v>1</v>
      </c>
      <c r="F715" s="18">
        <f>G711+G713</f>
        <v>31870.38</v>
      </c>
      <c r="G715" s="18">
        <f>ROUND(E715*F715,2)</f>
        <v>31870.38</v>
      </c>
    </row>
    <row r="716" spans="1:7" ht="0.95" customHeight="1" x14ac:dyDescent="0.25">
      <c r="A716" s="19"/>
      <c r="B716" s="19"/>
      <c r="C716" s="19"/>
      <c r="D716" s="36"/>
      <c r="E716" s="19"/>
      <c r="F716" s="19"/>
      <c r="G716" s="19"/>
    </row>
    <row r="717" spans="1:7" x14ac:dyDescent="0.25">
      <c r="A717" s="25" t="s">
        <v>942</v>
      </c>
      <c r="B717" s="25" t="s">
        <v>9</v>
      </c>
      <c r="C717" s="25" t="s">
        <v>10</v>
      </c>
      <c r="D717" s="39" t="s">
        <v>943</v>
      </c>
      <c r="E717" s="26">
        <f>E720</f>
        <v>1</v>
      </c>
      <c r="F717" s="26">
        <f>F720</f>
        <v>6913.84</v>
      </c>
      <c r="G717" s="26">
        <f>G720</f>
        <v>6913.84</v>
      </c>
    </row>
    <row r="718" spans="1:7" x14ac:dyDescent="0.25">
      <c r="A718" s="12" t="s">
        <v>944</v>
      </c>
      <c r="B718" s="13" t="s">
        <v>16</v>
      </c>
      <c r="C718" s="13" t="s">
        <v>3</v>
      </c>
      <c r="D718" s="17" t="s">
        <v>945</v>
      </c>
      <c r="E718" s="14">
        <v>1</v>
      </c>
      <c r="F718" s="14">
        <v>6913.84</v>
      </c>
      <c r="G718" s="15">
        <f>ROUND(E718*F718,2)</f>
        <v>6913.84</v>
      </c>
    </row>
    <row r="719" spans="1:7" ht="315" x14ac:dyDescent="0.25">
      <c r="A719" s="16"/>
      <c r="B719" s="16"/>
      <c r="C719" s="16"/>
      <c r="D719" s="17" t="s">
        <v>946</v>
      </c>
      <c r="E719" s="16"/>
      <c r="F719" s="16"/>
      <c r="G719" s="16"/>
    </row>
    <row r="720" spans="1:7" x14ac:dyDescent="0.25">
      <c r="A720" s="16"/>
      <c r="B720" s="16"/>
      <c r="C720" s="16"/>
      <c r="D720" s="35" t="s">
        <v>947</v>
      </c>
      <c r="E720" s="14">
        <v>1</v>
      </c>
      <c r="F720" s="18">
        <f>G718</f>
        <v>6913.84</v>
      </c>
      <c r="G720" s="18">
        <f>ROUND(E720*F720,2)</f>
        <v>6913.84</v>
      </c>
    </row>
    <row r="721" spans="1:7" ht="0.95" customHeight="1" x14ac:dyDescent="0.25">
      <c r="A721" s="19"/>
      <c r="B721" s="19"/>
      <c r="C721" s="19"/>
      <c r="D721" s="36"/>
      <c r="E721" s="19"/>
      <c r="F721" s="19"/>
      <c r="G721" s="19"/>
    </row>
    <row r="722" spans="1:7" x14ac:dyDescent="0.25">
      <c r="A722" s="16"/>
      <c r="B722" s="16"/>
      <c r="C722" s="16"/>
      <c r="D722" s="35" t="s">
        <v>948</v>
      </c>
      <c r="E722" s="14">
        <v>1</v>
      </c>
      <c r="F722" s="18">
        <f>G693+G698+G703+G710+G717</f>
        <v>53411.88</v>
      </c>
      <c r="G722" s="18">
        <f>ROUND(E722*F722,2)</f>
        <v>53411.88</v>
      </c>
    </row>
    <row r="723" spans="1:7" ht="0.95" customHeight="1" x14ac:dyDescent="0.25">
      <c r="A723" s="19"/>
      <c r="B723" s="19"/>
      <c r="C723" s="19"/>
      <c r="D723" s="36"/>
      <c r="E723" s="19"/>
      <c r="F723" s="19"/>
      <c r="G723" s="19"/>
    </row>
    <row r="724" spans="1:7" x14ac:dyDescent="0.25">
      <c r="A724" s="23" t="s">
        <v>949</v>
      </c>
      <c r="B724" s="23" t="s">
        <v>9</v>
      </c>
      <c r="C724" s="23" t="s">
        <v>10</v>
      </c>
      <c r="D724" s="38" t="s">
        <v>950</v>
      </c>
      <c r="E724" s="24">
        <f>E809</f>
        <v>1</v>
      </c>
      <c r="F724" s="24">
        <f>F809</f>
        <v>113920.72</v>
      </c>
      <c r="G724" s="24">
        <f>G809</f>
        <v>113920.72</v>
      </c>
    </row>
    <row r="725" spans="1:7" x14ac:dyDescent="0.25">
      <c r="A725" s="25" t="s">
        <v>951</v>
      </c>
      <c r="B725" s="25" t="s">
        <v>9</v>
      </c>
      <c r="C725" s="25" t="s">
        <v>10</v>
      </c>
      <c r="D725" s="39" t="s">
        <v>952</v>
      </c>
      <c r="E725" s="26">
        <f>E750</f>
        <v>1</v>
      </c>
      <c r="F725" s="26">
        <f>F750</f>
        <v>63683.4</v>
      </c>
      <c r="G725" s="26">
        <f>G750</f>
        <v>63683.4</v>
      </c>
    </row>
    <row r="726" spans="1:7" ht="22.5" x14ac:dyDescent="0.25">
      <c r="A726" s="12" t="s">
        <v>953</v>
      </c>
      <c r="B726" s="13" t="s">
        <v>16</v>
      </c>
      <c r="C726" s="13" t="s">
        <v>142</v>
      </c>
      <c r="D726" s="17" t="s">
        <v>954</v>
      </c>
      <c r="E726" s="14">
        <v>3378</v>
      </c>
      <c r="F726" s="14">
        <v>6.37</v>
      </c>
      <c r="G726" s="15">
        <f>ROUND(E726*F726,2)</f>
        <v>21517.86</v>
      </c>
    </row>
    <row r="727" spans="1:7" ht="213.75" x14ac:dyDescent="0.25">
      <c r="A727" s="16"/>
      <c r="B727" s="16"/>
      <c r="C727" s="16"/>
      <c r="D727" s="17" t="s">
        <v>955</v>
      </c>
      <c r="E727" s="16"/>
      <c r="F727" s="16"/>
      <c r="G727" s="16"/>
    </row>
    <row r="728" spans="1:7" ht="22.5" x14ac:dyDescent="0.25">
      <c r="A728" s="12" t="s">
        <v>956</v>
      </c>
      <c r="B728" s="13" t="s">
        <v>16</v>
      </c>
      <c r="C728" s="13" t="s">
        <v>142</v>
      </c>
      <c r="D728" s="17" t="s">
        <v>957</v>
      </c>
      <c r="E728" s="14">
        <v>1032</v>
      </c>
      <c r="F728" s="14">
        <v>10.28</v>
      </c>
      <c r="G728" s="15">
        <f>ROUND(E728*F728,2)</f>
        <v>10608.96</v>
      </c>
    </row>
    <row r="729" spans="1:7" ht="213.75" x14ac:dyDescent="0.25">
      <c r="A729" s="16"/>
      <c r="B729" s="16"/>
      <c r="C729" s="16"/>
      <c r="D729" s="17" t="s">
        <v>958</v>
      </c>
      <c r="E729" s="16"/>
      <c r="F729" s="16"/>
      <c r="G729" s="16"/>
    </row>
    <row r="730" spans="1:7" ht="22.5" x14ac:dyDescent="0.25">
      <c r="A730" s="12" t="s">
        <v>959</v>
      </c>
      <c r="B730" s="13" t="s">
        <v>16</v>
      </c>
      <c r="C730" s="13" t="s">
        <v>142</v>
      </c>
      <c r="D730" s="17" t="s">
        <v>960</v>
      </c>
      <c r="E730" s="14">
        <v>486</v>
      </c>
      <c r="F730" s="14">
        <v>15.77</v>
      </c>
      <c r="G730" s="15">
        <f>ROUND(E730*F730,2)</f>
        <v>7664.22</v>
      </c>
    </row>
    <row r="731" spans="1:7" ht="213.75" x14ac:dyDescent="0.25">
      <c r="A731" s="16"/>
      <c r="B731" s="16"/>
      <c r="C731" s="16"/>
      <c r="D731" s="17" t="s">
        <v>961</v>
      </c>
      <c r="E731" s="16"/>
      <c r="F731" s="16"/>
      <c r="G731" s="16"/>
    </row>
    <row r="732" spans="1:7" ht="22.5" x14ac:dyDescent="0.25">
      <c r="A732" s="12" t="s">
        <v>962</v>
      </c>
      <c r="B732" s="13" t="s">
        <v>16</v>
      </c>
      <c r="C732" s="13" t="s">
        <v>142</v>
      </c>
      <c r="D732" s="17" t="s">
        <v>963</v>
      </c>
      <c r="E732" s="14">
        <v>480</v>
      </c>
      <c r="F732" s="14">
        <v>14.03</v>
      </c>
      <c r="G732" s="15">
        <f>ROUND(E732*F732,2)</f>
        <v>6734.4</v>
      </c>
    </row>
    <row r="733" spans="1:7" ht="202.5" x14ac:dyDescent="0.25">
      <c r="A733" s="16"/>
      <c r="B733" s="16"/>
      <c r="C733" s="16"/>
      <c r="D733" s="17" t="s">
        <v>964</v>
      </c>
      <c r="E733" s="16"/>
      <c r="F733" s="16"/>
      <c r="G733" s="16"/>
    </row>
    <row r="734" spans="1:7" ht="22.5" x14ac:dyDescent="0.25">
      <c r="A734" s="12" t="s">
        <v>965</v>
      </c>
      <c r="B734" s="13" t="s">
        <v>16</v>
      </c>
      <c r="C734" s="13" t="s">
        <v>142</v>
      </c>
      <c r="D734" s="17" t="s">
        <v>966</v>
      </c>
      <c r="E734" s="14">
        <v>252</v>
      </c>
      <c r="F734" s="14">
        <v>8.6999999999999993</v>
      </c>
      <c r="G734" s="15">
        <f>ROUND(E734*F734,2)</f>
        <v>2192.4</v>
      </c>
    </row>
    <row r="735" spans="1:7" ht="202.5" x14ac:dyDescent="0.25">
      <c r="A735" s="16"/>
      <c r="B735" s="16"/>
      <c r="C735" s="16"/>
      <c r="D735" s="17" t="s">
        <v>967</v>
      </c>
      <c r="E735" s="16"/>
      <c r="F735" s="16"/>
      <c r="G735" s="16"/>
    </row>
    <row r="736" spans="1:7" ht="22.5" x14ac:dyDescent="0.25">
      <c r="A736" s="12" t="s">
        <v>968</v>
      </c>
      <c r="B736" s="13" t="s">
        <v>16</v>
      </c>
      <c r="C736" s="13" t="s">
        <v>142</v>
      </c>
      <c r="D736" s="17" t="s">
        <v>969</v>
      </c>
      <c r="E736" s="14">
        <v>60</v>
      </c>
      <c r="F736" s="14">
        <v>17.510000000000002</v>
      </c>
      <c r="G736" s="15">
        <f>ROUND(E736*F736,2)</f>
        <v>1050.5999999999999</v>
      </c>
    </row>
    <row r="737" spans="1:7" ht="213.75" x14ac:dyDescent="0.25">
      <c r="A737" s="16"/>
      <c r="B737" s="16"/>
      <c r="C737" s="16"/>
      <c r="D737" s="17" t="s">
        <v>970</v>
      </c>
      <c r="E737" s="16"/>
      <c r="F737" s="16"/>
      <c r="G737" s="16"/>
    </row>
    <row r="738" spans="1:7" ht="22.5" x14ac:dyDescent="0.25">
      <c r="A738" s="12" t="s">
        <v>971</v>
      </c>
      <c r="B738" s="13" t="s">
        <v>16</v>
      </c>
      <c r="C738" s="13" t="s">
        <v>142</v>
      </c>
      <c r="D738" s="17" t="s">
        <v>972</v>
      </c>
      <c r="E738" s="14">
        <v>36</v>
      </c>
      <c r="F738" s="14">
        <v>15.61</v>
      </c>
      <c r="G738" s="15">
        <f>ROUND(E738*F738,2)</f>
        <v>561.96</v>
      </c>
    </row>
    <row r="739" spans="1:7" ht="213.75" x14ac:dyDescent="0.25">
      <c r="A739" s="16"/>
      <c r="B739" s="16"/>
      <c r="C739" s="16"/>
      <c r="D739" s="17" t="s">
        <v>973</v>
      </c>
      <c r="E739" s="16"/>
      <c r="F739" s="16"/>
      <c r="G739" s="16"/>
    </row>
    <row r="740" spans="1:7" ht="22.5" x14ac:dyDescent="0.25">
      <c r="A740" s="12" t="s">
        <v>974</v>
      </c>
      <c r="B740" s="13" t="s">
        <v>16</v>
      </c>
      <c r="C740" s="13" t="s">
        <v>142</v>
      </c>
      <c r="D740" s="17" t="s">
        <v>975</v>
      </c>
      <c r="E740" s="14">
        <v>318</v>
      </c>
      <c r="F740" s="14">
        <v>20.51</v>
      </c>
      <c r="G740" s="15">
        <f>ROUND(E740*F740,2)</f>
        <v>6522.18</v>
      </c>
    </row>
    <row r="741" spans="1:7" ht="213.75" x14ac:dyDescent="0.25">
      <c r="A741" s="16"/>
      <c r="B741" s="16"/>
      <c r="C741" s="16"/>
      <c r="D741" s="17" t="s">
        <v>976</v>
      </c>
      <c r="E741" s="16"/>
      <c r="F741" s="16"/>
      <c r="G741" s="16"/>
    </row>
    <row r="742" spans="1:7" ht="22.5" x14ac:dyDescent="0.25">
      <c r="A742" s="12" t="s">
        <v>977</v>
      </c>
      <c r="B742" s="13" t="s">
        <v>16</v>
      </c>
      <c r="C742" s="13" t="s">
        <v>142</v>
      </c>
      <c r="D742" s="17" t="s">
        <v>978</v>
      </c>
      <c r="E742" s="14">
        <v>6</v>
      </c>
      <c r="F742" s="14">
        <v>23.75</v>
      </c>
      <c r="G742" s="15">
        <f>ROUND(E742*F742,2)</f>
        <v>142.5</v>
      </c>
    </row>
    <row r="743" spans="1:7" ht="202.5" x14ac:dyDescent="0.25">
      <c r="A743" s="16"/>
      <c r="B743" s="16"/>
      <c r="C743" s="16"/>
      <c r="D743" s="17" t="s">
        <v>979</v>
      </c>
      <c r="E743" s="16"/>
      <c r="F743" s="16"/>
      <c r="G743" s="16"/>
    </row>
    <row r="744" spans="1:7" ht="22.5" x14ac:dyDescent="0.25">
      <c r="A744" s="12" t="s">
        <v>980</v>
      </c>
      <c r="B744" s="13" t="s">
        <v>16</v>
      </c>
      <c r="C744" s="13" t="s">
        <v>142</v>
      </c>
      <c r="D744" s="17" t="s">
        <v>981</v>
      </c>
      <c r="E744" s="14">
        <v>300</v>
      </c>
      <c r="F744" s="14">
        <v>11.53</v>
      </c>
      <c r="G744" s="15">
        <f>ROUND(E744*F744,2)</f>
        <v>3459</v>
      </c>
    </row>
    <row r="745" spans="1:7" ht="213.75" x14ac:dyDescent="0.25">
      <c r="A745" s="16"/>
      <c r="B745" s="16"/>
      <c r="C745" s="16"/>
      <c r="D745" s="17" t="s">
        <v>982</v>
      </c>
      <c r="E745" s="16"/>
      <c r="F745" s="16"/>
      <c r="G745" s="16"/>
    </row>
    <row r="746" spans="1:7" ht="22.5" x14ac:dyDescent="0.25">
      <c r="A746" s="12" t="s">
        <v>983</v>
      </c>
      <c r="B746" s="13" t="s">
        <v>16</v>
      </c>
      <c r="C746" s="13" t="s">
        <v>142</v>
      </c>
      <c r="D746" s="17" t="s">
        <v>984</v>
      </c>
      <c r="E746" s="14">
        <v>48</v>
      </c>
      <c r="F746" s="14">
        <v>16.72</v>
      </c>
      <c r="G746" s="15">
        <f>ROUND(E746*F746,2)</f>
        <v>802.56</v>
      </c>
    </row>
    <row r="747" spans="1:7" ht="213.75" x14ac:dyDescent="0.25">
      <c r="A747" s="16"/>
      <c r="B747" s="16"/>
      <c r="C747" s="16"/>
      <c r="D747" s="17" t="s">
        <v>985</v>
      </c>
      <c r="E747" s="16"/>
      <c r="F747" s="16"/>
      <c r="G747" s="16"/>
    </row>
    <row r="748" spans="1:7" ht="22.5" x14ac:dyDescent="0.25">
      <c r="A748" s="12" t="s">
        <v>986</v>
      </c>
      <c r="B748" s="13" t="s">
        <v>16</v>
      </c>
      <c r="C748" s="13" t="s">
        <v>142</v>
      </c>
      <c r="D748" s="17" t="s">
        <v>987</v>
      </c>
      <c r="E748" s="14">
        <v>54</v>
      </c>
      <c r="F748" s="14">
        <v>44.94</v>
      </c>
      <c r="G748" s="15">
        <f>ROUND(E748*F748,2)</f>
        <v>2426.7600000000002</v>
      </c>
    </row>
    <row r="749" spans="1:7" ht="202.5" x14ac:dyDescent="0.25">
      <c r="A749" s="16"/>
      <c r="B749" s="16"/>
      <c r="C749" s="16"/>
      <c r="D749" s="17" t="s">
        <v>988</v>
      </c>
      <c r="E749" s="16"/>
      <c r="F749" s="16"/>
      <c r="G749" s="16"/>
    </row>
    <row r="750" spans="1:7" x14ac:dyDescent="0.25">
      <c r="A750" s="16"/>
      <c r="B750" s="16"/>
      <c r="C750" s="16"/>
      <c r="D750" s="35" t="s">
        <v>989</v>
      </c>
      <c r="E750" s="14">
        <v>1</v>
      </c>
      <c r="F750" s="18">
        <f>G726+G728+G730+G732+G734+G736+G738+G740+G742+G744+G746+G748</f>
        <v>63683.4</v>
      </c>
      <c r="G750" s="18">
        <f>ROUND(E750*F750,2)</f>
        <v>63683.4</v>
      </c>
    </row>
    <row r="751" spans="1:7" ht="0.95" customHeight="1" x14ac:dyDescent="0.25">
      <c r="A751" s="19"/>
      <c r="B751" s="19"/>
      <c r="C751" s="19"/>
      <c r="D751" s="36"/>
      <c r="E751" s="19"/>
      <c r="F751" s="19"/>
      <c r="G751" s="19"/>
    </row>
    <row r="752" spans="1:7" x14ac:dyDescent="0.25">
      <c r="A752" s="25" t="s">
        <v>990</v>
      </c>
      <c r="B752" s="25" t="s">
        <v>9</v>
      </c>
      <c r="C752" s="25" t="s">
        <v>10</v>
      </c>
      <c r="D752" s="39" t="s">
        <v>991</v>
      </c>
      <c r="E752" s="26">
        <f>E767</f>
        <v>1</v>
      </c>
      <c r="F752" s="26">
        <f>F767</f>
        <v>11048.96</v>
      </c>
      <c r="G752" s="26">
        <f>G767</f>
        <v>11048.96</v>
      </c>
    </row>
    <row r="753" spans="1:7" x14ac:dyDescent="0.25">
      <c r="A753" s="12" t="s">
        <v>992</v>
      </c>
      <c r="B753" s="13" t="s">
        <v>16</v>
      </c>
      <c r="C753" s="13" t="s">
        <v>3</v>
      </c>
      <c r="D753" s="17" t="s">
        <v>993</v>
      </c>
      <c r="E753" s="14">
        <v>1</v>
      </c>
      <c r="F753" s="14">
        <v>2958.57</v>
      </c>
      <c r="G753" s="15">
        <f>ROUND(E753*F753,2)</f>
        <v>2958.57</v>
      </c>
    </row>
    <row r="754" spans="1:7" ht="90" x14ac:dyDescent="0.25">
      <c r="A754" s="16"/>
      <c r="B754" s="16"/>
      <c r="C754" s="16"/>
      <c r="D754" s="17" t="s">
        <v>994</v>
      </c>
      <c r="E754" s="16"/>
      <c r="F754" s="16"/>
      <c r="G754" s="16"/>
    </row>
    <row r="755" spans="1:7" x14ac:dyDescent="0.25">
      <c r="A755" s="12" t="s">
        <v>995</v>
      </c>
      <c r="B755" s="13" t="s">
        <v>16</v>
      </c>
      <c r="C755" s="13" t="s">
        <v>3</v>
      </c>
      <c r="D755" s="17" t="s">
        <v>996</v>
      </c>
      <c r="E755" s="14">
        <v>2</v>
      </c>
      <c r="F755" s="14">
        <v>2510.54</v>
      </c>
      <c r="G755" s="15">
        <f>ROUND(E755*F755,2)</f>
        <v>5021.08</v>
      </c>
    </row>
    <row r="756" spans="1:7" ht="78.75" x14ac:dyDescent="0.25">
      <c r="A756" s="16"/>
      <c r="B756" s="16"/>
      <c r="C756" s="16"/>
      <c r="D756" s="17" t="s">
        <v>997</v>
      </c>
      <c r="E756" s="16"/>
      <c r="F756" s="16"/>
      <c r="G756" s="16"/>
    </row>
    <row r="757" spans="1:7" x14ac:dyDescent="0.25">
      <c r="A757" s="12" t="s">
        <v>998</v>
      </c>
      <c r="B757" s="13" t="s">
        <v>16</v>
      </c>
      <c r="C757" s="13" t="s">
        <v>3</v>
      </c>
      <c r="D757" s="17" t="s">
        <v>999</v>
      </c>
      <c r="E757" s="14">
        <v>1</v>
      </c>
      <c r="F757" s="14">
        <v>593.89</v>
      </c>
      <c r="G757" s="15">
        <f>ROUND(E757*F757,2)</f>
        <v>593.89</v>
      </c>
    </row>
    <row r="758" spans="1:7" ht="78.75" x14ac:dyDescent="0.25">
      <c r="A758" s="16"/>
      <c r="B758" s="16"/>
      <c r="C758" s="16"/>
      <c r="D758" s="17" t="s">
        <v>1000</v>
      </c>
      <c r="E758" s="16"/>
      <c r="F758" s="16"/>
      <c r="G758" s="16"/>
    </row>
    <row r="759" spans="1:7" x14ac:dyDescent="0.25">
      <c r="A759" s="12" t="s">
        <v>1001</v>
      </c>
      <c r="B759" s="13" t="s">
        <v>16</v>
      </c>
      <c r="C759" s="13" t="s">
        <v>3</v>
      </c>
      <c r="D759" s="17" t="s">
        <v>1002</v>
      </c>
      <c r="E759" s="14">
        <v>1</v>
      </c>
      <c r="F759" s="14">
        <v>593.89</v>
      </c>
      <c r="G759" s="15">
        <f>ROUND(E759*F759,2)</f>
        <v>593.89</v>
      </c>
    </row>
    <row r="760" spans="1:7" ht="78.75" x14ac:dyDescent="0.25">
      <c r="A760" s="16"/>
      <c r="B760" s="16"/>
      <c r="C760" s="16"/>
      <c r="D760" s="17" t="s">
        <v>1003</v>
      </c>
      <c r="E760" s="16"/>
      <c r="F760" s="16"/>
      <c r="G760" s="16"/>
    </row>
    <row r="761" spans="1:7" x14ac:dyDescent="0.25">
      <c r="A761" s="12" t="s">
        <v>1004</v>
      </c>
      <c r="B761" s="13" t="s">
        <v>16</v>
      </c>
      <c r="C761" s="13" t="s">
        <v>3</v>
      </c>
      <c r="D761" s="17" t="s">
        <v>1005</v>
      </c>
      <c r="E761" s="14">
        <v>1</v>
      </c>
      <c r="F761" s="14">
        <v>231.25</v>
      </c>
      <c r="G761" s="15">
        <f>ROUND(E761*F761,2)</f>
        <v>231.25</v>
      </c>
    </row>
    <row r="762" spans="1:7" ht="78.75" x14ac:dyDescent="0.25">
      <c r="A762" s="16"/>
      <c r="B762" s="16"/>
      <c r="C762" s="16"/>
      <c r="D762" s="17" t="s">
        <v>1006</v>
      </c>
      <c r="E762" s="16"/>
      <c r="F762" s="16"/>
      <c r="G762" s="16"/>
    </row>
    <row r="763" spans="1:7" x14ac:dyDescent="0.25">
      <c r="A763" s="12" t="s">
        <v>1007</v>
      </c>
      <c r="B763" s="13" t="s">
        <v>16</v>
      </c>
      <c r="C763" s="13" t="s">
        <v>3</v>
      </c>
      <c r="D763" s="17" t="s">
        <v>1008</v>
      </c>
      <c r="E763" s="14">
        <v>2</v>
      </c>
      <c r="F763" s="14">
        <v>231.25</v>
      </c>
      <c r="G763" s="15">
        <f>ROUND(E763*F763,2)</f>
        <v>462.5</v>
      </c>
    </row>
    <row r="764" spans="1:7" ht="78.75" x14ac:dyDescent="0.25">
      <c r="A764" s="16"/>
      <c r="B764" s="16"/>
      <c r="C764" s="16"/>
      <c r="D764" s="17" t="s">
        <v>1009</v>
      </c>
      <c r="E764" s="16"/>
      <c r="F764" s="16"/>
      <c r="G764" s="16"/>
    </row>
    <row r="765" spans="1:7" x14ac:dyDescent="0.25">
      <c r="A765" s="12" t="s">
        <v>1010</v>
      </c>
      <c r="B765" s="13" t="s">
        <v>16</v>
      </c>
      <c r="C765" s="13" t="s">
        <v>3</v>
      </c>
      <c r="D765" s="17" t="s">
        <v>1011</v>
      </c>
      <c r="E765" s="14">
        <v>2</v>
      </c>
      <c r="F765" s="14">
        <v>593.89</v>
      </c>
      <c r="G765" s="15">
        <f>ROUND(E765*F765,2)</f>
        <v>1187.78</v>
      </c>
    </row>
    <row r="766" spans="1:7" ht="78.75" x14ac:dyDescent="0.25">
      <c r="A766" s="16"/>
      <c r="B766" s="16"/>
      <c r="C766" s="16"/>
      <c r="D766" s="17" t="s">
        <v>1012</v>
      </c>
      <c r="E766" s="16"/>
      <c r="F766" s="16"/>
      <c r="G766" s="16"/>
    </row>
    <row r="767" spans="1:7" x14ac:dyDescent="0.25">
      <c r="A767" s="16"/>
      <c r="B767" s="16"/>
      <c r="C767" s="16"/>
      <c r="D767" s="35" t="s">
        <v>1013</v>
      </c>
      <c r="E767" s="14">
        <v>1</v>
      </c>
      <c r="F767" s="18">
        <f>G753+G755+G757+G759+G761+G763+G765</f>
        <v>11048.96</v>
      </c>
      <c r="G767" s="18">
        <f>ROUND(E767*F767,2)</f>
        <v>11048.96</v>
      </c>
    </row>
    <row r="768" spans="1:7" ht="0.95" customHeight="1" x14ac:dyDescent="0.25">
      <c r="A768" s="19"/>
      <c r="B768" s="19"/>
      <c r="C768" s="19"/>
      <c r="D768" s="36"/>
      <c r="E768" s="19"/>
      <c r="F768" s="19"/>
      <c r="G768" s="19"/>
    </row>
    <row r="769" spans="1:7" x14ac:dyDescent="0.25">
      <c r="A769" s="25" t="s">
        <v>1014</v>
      </c>
      <c r="B769" s="25" t="s">
        <v>9</v>
      </c>
      <c r="C769" s="25" t="s">
        <v>10</v>
      </c>
      <c r="D769" s="39" t="s">
        <v>1015</v>
      </c>
      <c r="E769" s="26">
        <f>E780</f>
        <v>1</v>
      </c>
      <c r="F769" s="26">
        <f>F780</f>
        <v>11126.23</v>
      </c>
      <c r="G769" s="26">
        <f>G780</f>
        <v>11126.23</v>
      </c>
    </row>
    <row r="770" spans="1:7" ht="22.5" x14ac:dyDescent="0.25">
      <c r="A770" s="12" t="s">
        <v>1016</v>
      </c>
      <c r="B770" s="13" t="s">
        <v>16</v>
      </c>
      <c r="C770" s="13" t="s">
        <v>3</v>
      </c>
      <c r="D770" s="17" t="s">
        <v>1017</v>
      </c>
      <c r="E770" s="14">
        <v>42</v>
      </c>
      <c r="F770" s="14">
        <v>49.85</v>
      </c>
      <c r="G770" s="15">
        <f>ROUND(E770*F770,2)</f>
        <v>2093.6999999999998</v>
      </c>
    </row>
    <row r="771" spans="1:7" ht="123.75" x14ac:dyDescent="0.25">
      <c r="A771" s="16"/>
      <c r="B771" s="16"/>
      <c r="C771" s="16"/>
      <c r="D771" s="17" t="s">
        <v>1018</v>
      </c>
      <c r="E771" s="16"/>
      <c r="F771" s="16"/>
      <c r="G771" s="16"/>
    </row>
    <row r="772" spans="1:7" ht="22.5" x14ac:dyDescent="0.25">
      <c r="A772" s="12" t="s">
        <v>1019</v>
      </c>
      <c r="B772" s="13" t="s">
        <v>16</v>
      </c>
      <c r="C772" s="13" t="s">
        <v>3</v>
      </c>
      <c r="D772" s="17" t="s">
        <v>1020</v>
      </c>
      <c r="E772" s="14">
        <v>20</v>
      </c>
      <c r="F772" s="14">
        <v>83.91</v>
      </c>
      <c r="G772" s="15">
        <f>ROUND(E772*F772,2)</f>
        <v>1678.2</v>
      </c>
    </row>
    <row r="773" spans="1:7" ht="123.75" x14ac:dyDescent="0.25">
      <c r="A773" s="16"/>
      <c r="B773" s="16"/>
      <c r="C773" s="16"/>
      <c r="D773" s="17" t="s">
        <v>1021</v>
      </c>
      <c r="E773" s="16"/>
      <c r="F773" s="16"/>
      <c r="G773" s="16"/>
    </row>
    <row r="774" spans="1:7" x14ac:dyDescent="0.25">
      <c r="A774" s="12" t="s">
        <v>1022</v>
      </c>
      <c r="B774" s="13" t="s">
        <v>16</v>
      </c>
      <c r="C774" s="13" t="s">
        <v>3</v>
      </c>
      <c r="D774" s="17" t="s">
        <v>1023</v>
      </c>
      <c r="E774" s="14">
        <v>38</v>
      </c>
      <c r="F774" s="14">
        <v>72.98</v>
      </c>
      <c r="G774" s="15">
        <f>ROUND(E774*F774,2)</f>
        <v>2773.24</v>
      </c>
    </row>
    <row r="775" spans="1:7" ht="112.5" x14ac:dyDescent="0.25">
      <c r="A775" s="16"/>
      <c r="B775" s="16"/>
      <c r="C775" s="16"/>
      <c r="D775" s="17" t="s">
        <v>1024</v>
      </c>
      <c r="E775" s="16"/>
      <c r="F775" s="16"/>
      <c r="G775" s="16"/>
    </row>
    <row r="776" spans="1:7" ht="22.5" x14ac:dyDescent="0.25">
      <c r="A776" s="12" t="s">
        <v>1025</v>
      </c>
      <c r="B776" s="13" t="s">
        <v>16</v>
      </c>
      <c r="C776" s="13" t="s">
        <v>3</v>
      </c>
      <c r="D776" s="17" t="s">
        <v>1026</v>
      </c>
      <c r="E776" s="14">
        <v>45</v>
      </c>
      <c r="F776" s="14">
        <v>68.87</v>
      </c>
      <c r="G776" s="15">
        <f>ROUND(E776*F776,2)</f>
        <v>3099.15</v>
      </c>
    </row>
    <row r="777" spans="1:7" ht="112.5" x14ac:dyDescent="0.25">
      <c r="A777" s="16"/>
      <c r="B777" s="16"/>
      <c r="C777" s="16"/>
      <c r="D777" s="17" t="s">
        <v>1027</v>
      </c>
      <c r="E777" s="16"/>
      <c r="F777" s="16"/>
      <c r="G777" s="16"/>
    </row>
    <row r="778" spans="1:7" ht="22.5" x14ac:dyDescent="0.25">
      <c r="A778" s="12" t="s">
        <v>1028</v>
      </c>
      <c r="B778" s="13" t="s">
        <v>16</v>
      </c>
      <c r="C778" s="13" t="s">
        <v>3</v>
      </c>
      <c r="D778" s="17" t="s">
        <v>1029</v>
      </c>
      <c r="E778" s="14">
        <v>18</v>
      </c>
      <c r="F778" s="14">
        <v>82.33</v>
      </c>
      <c r="G778" s="15">
        <f>ROUND(E778*F778,2)</f>
        <v>1481.94</v>
      </c>
    </row>
    <row r="779" spans="1:7" ht="123.75" x14ac:dyDescent="0.25">
      <c r="A779" s="16"/>
      <c r="B779" s="16"/>
      <c r="C779" s="16"/>
      <c r="D779" s="17" t="s">
        <v>1030</v>
      </c>
      <c r="E779" s="16"/>
      <c r="F779" s="16"/>
      <c r="G779" s="16"/>
    </row>
    <row r="780" spans="1:7" x14ac:dyDescent="0.25">
      <c r="A780" s="16"/>
      <c r="B780" s="16"/>
      <c r="C780" s="16"/>
      <c r="D780" s="35" t="s">
        <v>1031</v>
      </c>
      <c r="E780" s="14">
        <v>1</v>
      </c>
      <c r="F780" s="18">
        <f>G770+G772+G774+G776+G778</f>
        <v>11126.23</v>
      </c>
      <c r="G780" s="18">
        <f>ROUND(E780*F780,2)</f>
        <v>11126.23</v>
      </c>
    </row>
    <row r="781" spans="1:7" ht="0.95" customHeight="1" x14ac:dyDescent="0.25">
      <c r="A781" s="19"/>
      <c r="B781" s="19"/>
      <c r="C781" s="19"/>
      <c r="D781" s="36"/>
      <c r="E781" s="19"/>
      <c r="F781" s="19"/>
      <c r="G781" s="19"/>
    </row>
    <row r="782" spans="1:7" x14ac:dyDescent="0.25">
      <c r="A782" s="25" t="s">
        <v>1032</v>
      </c>
      <c r="B782" s="25" t="s">
        <v>9</v>
      </c>
      <c r="C782" s="25" t="s">
        <v>10</v>
      </c>
      <c r="D782" s="39" t="s">
        <v>1033</v>
      </c>
      <c r="E782" s="26">
        <f>E795</f>
        <v>1</v>
      </c>
      <c r="F782" s="26">
        <f>F795</f>
        <v>8743.17</v>
      </c>
      <c r="G782" s="26">
        <f>G795</f>
        <v>8743.17</v>
      </c>
    </row>
    <row r="783" spans="1:7" ht="22.5" x14ac:dyDescent="0.25">
      <c r="A783" s="12" t="s">
        <v>1034</v>
      </c>
      <c r="B783" s="13" t="s">
        <v>16</v>
      </c>
      <c r="C783" s="13" t="s">
        <v>3</v>
      </c>
      <c r="D783" s="17" t="s">
        <v>1035</v>
      </c>
      <c r="E783" s="14">
        <v>20</v>
      </c>
      <c r="F783" s="14">
        <v>122.5</v>
      </c>
      <c r="G783" s="15">
        <f>ROUND(E783*F783,2)</f>
        <v>2450</v>
      </c>
    </row>
    <row r="784" spans="1:7" ht="270" x14ac:dyDescent="0.25">
      <c r="A784" s="16"/>
      <c r="B784" s="16"/>
      <c r="C784" s="16"/>
      <c r="D784" s="17" t="s">
        <v>1036</v>
      </c>
      <c r="E784" s="16"/>
      <c r="F784" s="16"/>
      <c r="G784" s="16"/>
    </row>
    <row r="785" spans="1:7" x14ac:dyDescent="0.25">
      <c r="A785" s="12" t="s">
        <v>1037</v>
      </c>
      <c r="B785" s="13" t="s">
        <v>16</v>
      </c>
      <c r="C785" s="13" t="s">
        <v>3</v>
      </c>
      <c r="D785" s="17" t="s">
        <v>1038</v>
      </c>
      <c r="E785" s="14">
        <v>37</v>
      </c>
      <c r="F785" s="14">
        <v>78.95</v>
      </c>
      <c r="G785" s="15">
        <f>ROUND(E785*F785,2)</f>
        <v>2921.15</v>
      </c>
    </row>
    <row r="786" spans="1:7" ht="292.5" x14ac:dyDescent="0.25">
      <c r="A786" s="16"/>
      <c r="B786" s="16"/>
      <c r="C786" s="16"/>
      <c r="D786" s="17" t="s">
        <v>1039</v>
      </c>
      <c r="E786" s="16"/>
      <c r="F786" s="16"/>
      <c r="G786" s="16"/>
    </row>
    <row r="787" spans="1:7" x14ac:dyDescent="0.25">
      <c r="A787" s="12" t="s">
        <v>1040</v>
      </c>
      <c r="B787" s="13" t="s">
        <v>16</v>
      </c>
      <c r="C787" s="13" t="s">
        <v>3</v>
      </c>
      <c r="D787" s="17" t="s">
        <v>1041</v>
      </c>
      <c r="E787" s="14">
        <v>10</v>
      </c>
      <c r="F787" s="14">
        <v>37.46</v>
      </c>
      <c r="G787" s="15">
        <f>ROUND(E787*F787,2)</f>
        <v>374.6</v>
      </c>
    </row>
    <row r="788" spans="1:7" ht="292.5" x14ac:dyDescent="0.25">
      <c r="A788" s="16"/>
      <c r="B788" s="16"/>
      <c r="C788" s="16"/>
      <c r="D788" s="17" t="s">
        <v>1042</v>
      </c>
      <c r="E788" s="16"/>
      <c r="F788" s="16"/>
      <c r="G788" s="16"/>
    </row>
    <row r="789" spans="1:7" x14ac:dyDescent="0.25">
      <c r="A789" s="12" t="s">
        <v>1043</v>
      </c>
      <c r="B789" s="13" t="s">
        <v>16</v>
      </c>
      <c r="C789" s="13" t="s">
        <v>3</v>
      </c>
      <c r="D789" s="17" t="s">
        <v>1044</v>
      </c>
      <c r="E789" s="14">
        <v>5</v>
      </c>
      <c r="F789" s="14">
        <v>20.94</v>
      </c>
      <c r="G789" s="15">
        <f>ROUND(E789*F789,2)</f>
        <v>104.7</v>
      </c>
    </row>
    <row r="790" spans="1:7" ht="292.5" x14ac:dyDescent="0.25">
      <c r="A790" s="16"/>
      <c r="B790" s="16"/>
      <c r="C790" s="16"/>
      <c r="D790" s="17" t="s">
        <v>1045</v>
      </c>
      <c r="E790" s="16"/>
      <c r="F790" s="16"/>
      <c r="G790" s="16"/>
    </row>
    <row r="791" spans="1:7" x14ac:dyDescent="0.25">
      <c r="A791" s="12" t="s">
        <v>1046</v>
      </c>
      <c r="B791" s="13" t="s">
        <v>16</v>
      </c>
      <c r="C791" s="13" t="s">
        <v>3</v>
      </c>
      <c r="D791" s="17" t="s">
        <v>1047</v>
      </c>
      <c r="E791" s="14">
        <v>28</v>
      </c>
      <c r="F791" s="14">
        <v>95.38</v>
      </c>
      <c r="G791" s="15">
        <f>ROUND(E791*F791,2)</f>
        <v>2670.64</v>
      </c>
    </row>
    <row r="792" spans="1:7" ht="225" x14ac:dyDescent="0.25">
      <c r="A792" s="16"/>
      <c r="B792" s="16"/>
      <c r="C792" s="16"/>
      <c r="D792" s="17" t="s">
        <v>1048</v>
      </c>
      <c r="E792" s="16"/>
      <c r="F792" s="16"/>
      <c r="G792" s="16"/>
    </row>
    <row r="793" spans="1:7" x14ac:dyDescent="0.25">
      <c r="A793" s="12" t="s">
        <v>1049</v>
      </c>
      <c r="B793" s="13" t="s">
        <v>16</v>
      </c>
      <c r="C793" s="13" t="s">
        <v>3</v>
      </c>
      <c r="D793" s="17" t="s">
        <v>1050</v>
      </c>
      <c r="E793" s="14">
        <v>2</v>
      </c>
      <c r="F793" s="14">
        <v>111.04</v>
      </c>
      <c r="G793" s="15">
        <f>ROUND(E793*F793,2)</f>
        <v>222.08</v>
      </c>
    </row>
    <row r="794" spans="1:7" ht="258.75" x14ac:dyDescent="0.25">
      <c r="A794" s="16"/>
      <c r="B794" s="16"/>
      <c r="C794" s="16"/>
      <c r="D794" s="17" t="s">
        <v>1051</v>
      </c>
      <c r="E794" s="16"/>
      <c r="F794" s="16"/>
      <c r="G794" s="16"/>
    </row>
    <row r="795" spans="1:7" x14ac:dyDescent="0.25">
      <c r="A795" s="16"/>
      <c r="B795" s="16"/>
      <c r="C795" s="16"/>
      <c r="D795" s="35" t="s">
        <v>1052</v>
      </c>
      <c r="E795" s="14">
        <v>1</v>
      </c>
      <c r="F795" s="18">
        <f>G783+G785+G787+G789+G791+G793</f>
        <v>8743.17</v>
      </c>
      <c r="G795" s="18">
        <f>ROUND(E795*F795,2)</f>
        <v>8743.17</v>
      </c>
    </row>
    <row r="796" spans="1:7" ht="0.95" customHeight="1" x14ac:dyDescent="0.25">
      <c r="A796" s="19"/>
      <c r="B796" s="19"/>
      <c r="C796" s="19"/>
      <c r="D796" s="36"/>
      <c r="E796" s="19"/>
      <c r="F796" s="19"/>
      <c r="G796" s="19"/>
    </row>
    <row r="797" spans="1:7" x14ac:dyDescent="0.25">
      <c r="A797" s="25" t="s">
        <v>1053</v>
      </c>
      <c r="B797" s="25" t="s">
        <v>9</v>
      </c>
      <c r="C797" s="25" t="s">
        <v>10</v>
      </c>
      <c r="D797" s="39" t="s">
        <v>1054</v>
      </c>
      <c r="E797" s="26">
        <f>E802</f>
        <v>1</v>
      </c>
      <c r="F797" s="26">
        <f>F802</f>
        <v>6866.08</v>
      </c>
      <c r="G797" s="26">
        <f>G802</f>
        <v>6866.08</v>
      </c>
    </row>
    <row r="798" spans="1:7" x14ac:dyDescent="0.25">
      <c r="A798" s="12" t="s">
        <v>1055</v>
      </c>
      <c r="B798" s="13" t="s">
        <v>16</v>
      </c>
      <c r="C798" s="13" t="s">
        <v>142</v>
      </c>
      <c r="D798" s="17" t="s">
        <v>1056</v>
      </c>
      <c r="E798" s="14">
        <v>78</v>
      </c>
      <c r="F798" s="14">
        <v>44.42</v>
      </c>
      <c r="G798" s="15">
        <f>ROUND(E798*F798,2)</f>
        <v>3464.76</v>
      </c>
    </row>
    <row r="799" spans="1:7" ht="67.5" x14ac:dyDescent="0.25">
      <c r="A799" s="16"/>
      <c r="B799" s="16"/>
      <c r="C799" s="16"/>
      <c r="D799" s="17" t="s">
        <v>1057</v>
      </c>
      <c r="E799" s="16"/>
      <c r="F799" s="16"/>
      <c r="G799" s="16"/>
    </row>
    <row r="800" spans="1:7" x14ac:dyDescent="0.25">
      <c r="A800" s="12" t="s">
        <v>1058</v>
      </c>
      <c r="B800" s="13" t="s">
        <v>16</v>
      </c>
      <c r="C800" s="13" t="s">
        <v>142</v>
      </c>
      <c r="D800" s="17" t="s">
        <v>1059</v>
      </c>
      <c r="E800" s="14">
        <v>62</v>
      </c>
      <c r="F800" s="14">
        <v>54.86</v>
      </c>
      <c r="G800" s="15">
        <f>ROUND(E800*F800,2)</f>
        <v>3401.32</v>
      </c>
    </row>
    <row r="801" spans="1:7" ht="67.5" x14ac:dyDescent="0.25">
      <c r="A801" s="16"/>
      <c r="B801" s="16"/>
      <c r="C801" s="16"/>
      <c r="D801" s="17" t="s">
        <v>1060</v>
      </c>
      <c r="E801" s="16"/>
      <c r="F801" s="16"/>
      <c r="G801" s="16"/>
    </row>
    <row r="802" spans="1:7" x14ac:dyDescent="0.25">
      <c r="A802" s="16"/>
      <c r="B802" s="16"/>
      <c r="C802" s="16"/>
      <c r="D802" s="35" t="s">
        <v>1061</v>
      </c>
      <c r="E802" s="14">
        <v>1</v>
      </c>
      <c r="F802" s="18">
        <f>G798+G800</f>
        <v>6866.08</v>
      </c>
      <c r="G802" s="18">
        <f>ROUND(E802*F802,2)</f>
        <v>6866.08</v>
      </c>
    </row>
    <row r="803" spans="1:7" ht="0.95" customHeight="1" x14ac:dyDescent="0.25">
      <c r="A803" s="19"/>
      <c r="B803" s="19"/>
      <c r="C803" s="19"/>
      <c r="D803" s="36"/>
      <c r="E803" s="19"/>
      <c r="F803" s="19"/>
      <c r="G803" s="19"/>
    </row>
    <row r="804" spans="1:7" x14ac:dyDescent="0.25">
      <c r="A804" s="25" t="s">
        <v>1062</v>
      </c>
      <c r="B804" s="25" t="s">
        <v>9</v>
      </c>
      <c r="C804" s="25" t="s">
        <v>10</v>
      </c>
      <c r="D804" s="39" t="s">
        <v>1063</v>
      </c>
      <c r="E804" s="26">
        <f>E807</f>
        <v>1</v>
      </c>
      <c r="F804" s="26">
        <f>F807</f>
        <v>12452.88</v>
      </c>
      <c r="G804" s="26">
        <f>G807</f>
        <v>12452.88</v>
      </c>
    </row>
    <row r="805" spans="1:7" x14ac:dyDescent="0.25">
      <c r="A805" s="12" t="s">
        <v>1064</v>
      </c>
      <c r="B805" s="13" t="s">
        <v>16</v>
      </c>
      <c r="C805" s="13" t="s">
        <v>3</v>
      </c>
      <c r="D805" s="17" t="s">
        <v>1065</v>
      </c>
      <c r="E805" s="14">
        <v>3</v>
      </c>
      <c r="F805" s="14">
        <v>4150.96</v>
      </c>
      <c r="G805" s="15">
        <f>ROUND(E805*F805,2)</f>
        <v>12452.88</v>
      </c>
    </row>
    <row r="806" spans="1:7" ht="123.75" x14ac:dyDescent="0.25">
      <c r="A806" s="16"/>
      <c r="B806" s="16"/>
      <c r="C806" s="16"/>
      <c r="D806" s="17" t="s">
        <v>1066</v>
      </c>
      <c r="E806" s="16"/>
      <c r="F806" s="16"/>
      <c r="G806" s="16"/>
    </row>
    <row r="807" spans="1:7" x14ac:dyDescent="0.25">
      <c r="A807" s="16"/>
      <c r="B807" s="16"/>
      <c r="C807" s="16"/>
      <c r="D807" s="35" t="s">
        <v>1067</v>
      </c>
      <c r="E807" s="14">
        <v>1</v>
      </c>
      <c r="F807" s="18">
        <f>G805</f>
        <v>12452.88</v>
      </c>
      <c r="G807" s="18">
        <f>ROUND(E807*F807,2)</f>
        <v>12452.88</v>
      </c>
    </row>
    <row r="808" spans="1:7" ht="0.95" customHeight="1" x14ac:dyDescent="0.25">
      <c r="A808" s="19"/>
      <c r="B808" s="19"/>
      <c r="C808" s="19"/>
      <c r="D808" s="36"/>
      <c r="E808" s="19"/>
      <c r="F808" s="19"/>
      <c r="G808" s="19"/>
    </row>
    <row r="809" spans="1:7" x14ac:dyDescent="0.25">
      <c r="A809" s="16"/>
      <c r="B809" s="16"/>
      <c r="C809" s="16"/>
      <c r="D809" s="35" t="s">
        <v>1068</v>
      </c>
      <c r="E809" s="14">
        <v>1</v>
      </c>
      <c r="F809" s="18">
        <f>G725+G752+G769+G782+G797+G804</f>
        <v>113920.72</v>
      </c>
      <c r="G809" s="18">
        <f>ROUND(E809*F809,2)</f>
        <v>113920.72</v>
      </c>
    </row>
    <row r="810" spans="1:7" ht="0.95" customHeight="1" x14ac:dyDescent="0.25">
      <c r="A810" s="19"/>
      <c r="B810" s="19"/>
      <c r="C810" s="19"/>
      <c r="D810" s="36"/>
      <c r="E810" s="19"/>
      <c r="F810" s="19"/>
      <c r="G810" s="19"/>
    </row>
    <row r="811" spans="1:7" x14ac:dyDescent="0.25">
      <c r="A811" s="23" t="s">
        <v>1069</v>
      </c>
      <c r="B811" s="23" t="s">
        <v>9</v>
      </c>
      <c r="C811" s="23" t="s">
        <v>10</v>
      </c>
      <c r="D811" s="38" t="s">
        <v>1070</v>
      </c>
      <c r="E811" s="24">
        <f>E864</f>
        <v>1</v>
      </c>
      <c r="F811" s="24">
        <f>F864</f>
        <v>131101</v>
      </c>
      <c r="G811" s="24">
        <f>G864</f>
        <v>131101</v>
      </c>
    </row>
    <row r="812" spans="1:7" x14ac:dyDescent="0.25">
      <c r="A812" s="25" t="s">
        <v>1071</v>
      </c>
      <c r="B812" s="25" t="s">
        <v>9</v>
      </c>
      <c r="C812" s="25" t="s">
        <v>10</v>
      </c>
      <c r="D812" s="39" t="s">
        <v>991</v>
      </c>
      <c r="E812" s="26">
        <f>E815</f>
        <v>1</v>
      </c>
      <c r="F812" s="26">
        <f>F815</f>
        <v>10253.879999999999</v>
      </c>
      <c r="G812" s="26">
        <f>G815</f>
        <v>10253.879999999999</v>
      </c>
    </row>
    <row r="813" spans="1:7" x14ac:dyDescent="0.25">
      <c r="A813" s="12" t="s">
        <v>1072</v>
      </c>
      <c r="B813" s="13" t="s">
        <v>16</v>
      </c>
      <c r="C813" s="13" t="s">
        <v>3</v>
      </c>
      <c r="D813" s="17" t="s">
        <v>1073</v>
      </c>
      <c r="E813" s="14">
        <v>28</v>
      </c>
      <c r="F813" s="14">
        <v>366.21</v>
      </c>
      <c r="G813" s="15">
        <f>ROUND(E813*F813,2)</f>
        <v>10253.879999999999</v>
      </c>
    </row>
    <row r="814" spans="1:7" ht="135" x14ac:dyDescent="0.25">
      <c r="A814" s="16"/>
      <c r="B814" s="16"/>
      <c r="C814" s="16"/>
      <c r="D814" s="17" t="s">
        <v>1074</v>
      </c>
      <c r="E814" s="16"/>
      <c r="F814" s="16"/>
      <c r="G814" s="16"/>
    </row>
    <row r="815" spans="1:7" x14ac:dyDescent="0.25">
      <c r="A815" s="16"/>
      <c r="B815" s="16"/>
      <c r="C815" s="16"/>
      <c r="D815" s="35" t="s">
        <v>1075</v>
      </c>
      <c r="E815" s="14">
        <v>1</v>
      </c>
      <c r="F815" s="18">
        <f>G813</f>
        <v>10253.879999999999</v>
      </c>
      <c r="G815" s="18">
        <f>ROUND(E815*F815,2)</f>
        <v>10253.879999999999</v>
      </c>
    </row>
    <row r="816" spans="1:7" ht="0.95" customHeight="1" x14ac:dyDescent="0.25">
      <c r="A816" s="19"/>
      <c r="B816" s="19"/>
      <c r="C816" s="19"/>
      <c r="D816" s="36"/>
      <c r="E816" s="19"/>
      <c r="F816" s="19"/>
      <c r="G816" s="19"/>
    </row>
    <row r="817" spans="1:7" x14ac:dyDescent="0.25">
      <c r="A817" s="25" t="s">
        <v>1076</v>
      </c>
      <c r="B817" s="25" t="s">
        <v>9</v>
      </c>
      <c r="C817" s="25" t="s">
        <v>10</v>
      </c>
      <c r="D817" s="39" t="s">
        <v>1077</v>
      </c>
      <c r="E817" s="26">
        <f>E828</f>
        <v>1</v>
      </c>
      <c r="F817" s="26">
        <f>F828</f>
        <v>27458.240000000002</v>
      </c>
      <c r="G817" s="26">
        <f>G828</f>
        <v>27458.240000000002</v>
      </c>
    </row>
    <row r="818" spans="1:7" x14ac:dyDescent="0.25">
      <c r="A818" s="12" t="s">
        <v>1078</v>
      </c>
      <c r="B818" s="13" t="s">
        <v>16</v>
      </c>
      <c r="C818" s="13" t="s">
        <v>3</v>
      </c>
      <c r="D818" s="17" t="s">
        <v>1044</v>
      </c>
      <c r="E818" s="14">
        <v>236</v>
      </c>
      <c r="F818" s="14">
        <v>20.46</v>
      </c>
      <c r="G818" s="15">
        <f>ROUND(E818*F818,2)</f>
        <v>4828.5600000000004</v>
      </c>
    </row>
    <row r="819" spans="1:7" ht="292.5" x14ac:dyDescent="0.25">
      <c r="A819" s="16"/>
      <c r="B819" s="16"/>
      <c r="C819" s="16"/>
      <c r="D819" s="17" t="s">
        <v>1045</v>
      </c>
      <c r="E819" s="16"/>
      <c r="F819" s="16"/>
      <c r="G819" s="16"/>
    </row>
    <row r="820" spans="1:7" x14ac:dyDescent="0.25">
      <c r="A820" s="12" t="s">
        <v>1079</v>
      </c>
      <c r="B820" s="13" t="s">
        <v>16</v>
      </c>
      <c r="C820" s="13" t="s">
        <v>3</v>
      </c>
      <c r="D820" s="17" t="s">
        <v>1080</v>
      </c>
      <c r="E820" s="14">
        <v>368</v>
      </c>
      <c r="F820" s="14">
        <v>35.89</v>
      </c>
      <c r="G820" s="15">
        <f>ROUND(E820*F820,2)</f>
        <v>13207.52</v>
      </c>
    </row>
    <row r="821" spans="1:7" ht="292.5" x14ac:dyDescent="0.25">
      <c r="A821" s="16"/>
      <c r="B821" s="16"/>
      <c r="C821" s="16"/>
      <c r="D821" s="17" t="s">
        <v>1081</v>
      </c>
      <c r="E821" s="16"/>
      <c r="F821" s="16"/>
      <c r="G821" s="16"/>
    </row>
    <row r="822" spans="1:7" x14ac:dyDescent="0.25">
      <c r="A822" s="12" t="s">
        <v>1082</v>
      </c>
      <c r="B822" s="13" t="s">
        <v>16</v>
      </c>
      <c r="C822" s="13" t="s">
        <v>3</v>
      </c>
      <c r="D822" s="17" t="s">
        <v>1083</v>
      </c>
      <c r="E822" s="14">
        <v>28</v>
      </c>
      <c r="F822" s="14">
        <v>35.630000000000003</v>
      </c>
      <c r="G822" s="15">
        <f>ROUND(E822*F822,2)</f>
        <v>997.64</v>
      </c>
    </row>
    <row r="823" spans="1:7" ht="303.75" x14ac:dyDescent="0.25">
      <c r="A823" s="16"/>
      <c r="B823" s="16"/>
      <c r="C823" s="16"/>
      <c r="D823" s="17" t="s">
        <v>1084</v>
      </c>
      <c r="E823" s="16"/>
      <c r="F823" s="16"/>
      <c r="G823" s="16"/>
    </row>
    <row r="824" spans="1:7" x14ac:dyDescent="0.25">
      <c r="A824" s="12" t="s">
        <v>1085</v>
      </c>
      <c r="B824" s="13" t="s">
        <v>16</v>
      </c>
      <c r="C824" s="13" t="s">
        <v>3</v>
      </c>
      <c r="D824" s="17" t="s">
        <v>1086</v>
      </c>
      <c r="E824" s="14">
        <v>404</v>
      </c>
      <c r="F824" s="14">
        <v>19.059999999999999</v>
      </c>
      <c r="G824" s="15">
        <f>ROUND(E824*F824,2)</f>
        <v>7700.24</v>
      </c>
    </row>
    <row r="825" spans="1:7" ht="225" x14ac:dyDescent="0.25">
      <c r="A825" s="16"/>
      <c r="B825" s="16"/>
      <c r="C825" s="16"/>
      <c r="D825" s="17" t="s">
        <v>1048</v>
      </c>
      <c r="E825" s="16"/>
      <c r="F825" s="16"/>
      <c r="G825" s="16"/>
    </row>
    <row r="826" spans="1:7" x14ac:dyDescent="0.25">
      <c r="A826" s="12" t="s">
        <v>1087</v>
      </c>
      <c r="B826" s="13" t="s">
        <v>16</v>
      </c>
      <c r="C826" s="13" t="s">
        <v>3</v>
      </c>
      <c r="D826" s="17" t="s">
        <v>1047</v>
      </c>
      <c r="E826" s="14">
        <v>38</v>
      </c>
      <c r="F826" s="14">
        <v>19.059999999999999</v>
      </c>
      <c r="G826" s="15">
        <f>ROUND(E826*F826,2)</f>
        <v>724.28</v>
      </c>
    </row>
    <row r="827" spans="1:7" ht="225" x14ac:dyDescent="0.25">
      <c r="A827" s="16"/>
      <c r="B827" s="16"/>
      <c r="C827" s="16"/>
      <c r="D827" s="17" t="s">
        <v>1048</v>
      </c>
      <c r="E827" s="16"/>
      <c r="F827" s="16"/>
      <c r="G827" s="16"/>
    </row>
    <row r="828" spans="1:7" x14ac:dyDescent="0.25">
      <c r="A828" s="16"/>
      <c r="B828" s="16"/>
      <c r="C828" s="16"/>
      <c r="D828" s="35" t="s">
        <v>1088</v>
      </c>
      <c r="E828" s="14">
        <v>1</v>
      </c>
      <c r="F828" s="18">
        <f>G818+G820+G822+G824+G826</f>
        <v>27458.240000000002</v>
      </c>
      <c r="G828" s="18">
        <f>ROUND(E828*F828,2)</f>
        <v>27458.240000000002</v>
      </c>
    </row>
    <row r="829" spans="1:7" ht="0.95" customHeight="1" x14ac:dyDescent="0.25">
      <c r="A829" s="19"/>
      <c r="B829" s="19"/>
      <c r="C829" s="19"/>
      <c r="D829" s="36"/>
      <c r="E829" s="19"/>
      <c r="F829" s="19"/>
      <c r="G829" s="19"/>
    </row>
    <row r="830" spans="1:7" x14ac:dyDescent="0.25">
      <c r="A830" s="25" t="s">
        <v>1089</v>
      </c>
      <c r="B830" s="25" t="s">
        <v>9</v>
      </c>
      <c r="C830" s="25" t="s">
        <v>10</v>
      </c>
      <c r="D830" s="39" t="s">
        <v>1090</v>
      </c>
      <c r="E830" s="26">
        <f>E839</f>
        <v>1</v>
      </c>
      <c r="F830" s="26">
        <f>F839</f>
        <v>31339.48</v>
      </c>
      <c r="G830" s="26">
        <f>G839</f>
        <v>31339.48</v>
      </c>
    </row>
    <row r="831" spans="1:7" x14ac:dyDescent="0.25">
      <c r="A831" s="12" t="s">
        <v>1091</v>
      </c>
      <c r="B831" s="13" t="s">
        <v>16</v>
      </c>
      <c r="C831" s="13" t="s">
        <v>3</v>
      </c>
      <c r="D831" s="17" t="s">
        <v>1092</v>
      </c>
      <c r="E831" s="14">
        <v>620</v>
      </c>
      <c r="F831" s="14">
        <v>31.31</v>
      </c>
      <c r="G831" s="15">
        <f>ROUND(E831*F831,2)</f>
        <v>19412.2</v>
      </c>
    </row>
    <row r="832" spans="1:7" ht="281.25" x14ac:dyDescent="0.25">
      <c r="A832" s="16"/>
      <c r="B832" s="16"/>
      <c r="C832" s="16"/>
      <c r="D832" s="17" t="s">
        <v>1093</v>
      </c>
      <c r="E832" s="16"/>
      <c r="F832" s="16"/>
      <c r="G832" s="16"/>
    </row>
    <row r="833" spans="1:7" x14ac:dyDescent="0.25">
      <c r="A833" s="12" t="s">
        <v>1094</v>
      </c>
      <c r="B833" s="13" t="s">
        <v>16</v>
      </c>
      <c r="C833" s="13" t="s">
        <v>3</v>
      </c>
      <c r="D833" s="17" t="s">
        <v>1095</v>
      </c>
      <c r="E833" s="14">
        <v>28</v>
      </c>
      <c r="F833" s="14">
        <v>35.549999999999997</v>
      </c>
      <c r="G833" s="15">
        <f>ROUND(E833*F833,2)</f>
        <v>995.4</v>
      </c>
    </row>
    <row r="834" spans="1:7" ht="258.75" x14ac:dyDescent="0.25">
      <c r="A834" s="16"/>
      <c r="B834" s="16"/>
      <c r="C834" s="16"/>
      <c r="D834" s="17" t="s">
        <v>1096</v>
      </c>
      <c r="E834" s="16"/>
      <c r="F834" s="16"/>
      <c r="G834" s="16"/>
    </row>
    <row r="835" spans="1:7" x14ac:dyDescent="0.25">
      <c r="A835" s="12" t="s">
        <v>1097</v>
      </c>
      <c r="B835" s="13" t="s">
        <v>16</v>
      </c>
      <c r="C835" s="13" t="s">
        <v>3</v>
      </c>
      <c r="D835" s="17" t="s">
        <v>1098</v>
      </c>
      <c r="E835" s="14">
        <v>206</v>
      </c>
      <c r="F835" s="14">
        <v>43.02</v>
      </c>
      <c r="G835" s="15">
        <f>ROUND(E835*F835,2)</f>
        <v>8862.1200000000008</v>
      </c>
    </row>
    <row r="836" spans="1:7" ht="292.5" x14ac:dyDescent="0.25">
      <c r="A836" s="16"/>
      <c r="B836" s="16"/>
      <c r="C836" s="16"/>
      <c r="D836" s="17" t="s">
        <v>1099</v>
      </c>
      <c r="E836" s="16"/>
      <c r="F836" s="16"/>
      <c r="G836" s="16"/>
    </row>
    <row r="837" spans="1:7" x14ac:dyDescent="0.25">
      <c r="A837" s="12" t="s">
        <v>1100</v>
      </c>
      <c r="B837" s="13" t="s">
        <v>16</v>
      </c>
      <c r="C837" s="13" t="s">
        <v>3</v>
      </c>
      <c r="D837" s="17" t="s">
        <v>1101</v>
      </c>
      <c r="E837" s="14">
        <v>56</v>
      </c>
      <c r="F837" s="14">
        <v>36.96</v>
      </c>
      <c r="G837" s="15">
        <f>ROUND(E837*F837,2)</f>
        <v>2069.7600000000002</v>
      </c>
    </row>
    <row r="838" spans="1:7" ht="281.25" x14ac:dyDescent="0.25">
      <c r="A838" s="16"/>
      <c r="B838" s="16"/>
      <c r="C838" s="16"/>
      <c r="D838" s="17" t="s">
        <v>1102</v>
      </c>
      <c r="E838" s="16"/>
      <c r="F838" s="16"/>
      <c r="G838" s="16"/>
    </row>
    <row r="839" spans="1:7" x14ac:dyDescent="0.25">
      <c r="A839" s="16"/>
      <c r="B839" s="16"/>
      <c r="C839" s="16"/>
      <c r="D839" s="35" t="s">
        <v>1103</v>
      </c>
      <c r="E839" s="14">
        <v>1</v>
      </c>
      <c r="F839" s="18">
        <f>G831+G833+G835+G837</f>
        <v>31339.48</v>
      </c>
      <c r="G839" s="18">
        <f>ROUND(E839*F839,2)</f>
        <v>31339.48</v>
      </c>
    </row>
    <row r="840" spans="1:7" ht="0.95" customHeight="1" x14ac:dyDescent="0.25">
      <c r="A840" s="19"/>
      <c r="B840" s="19"/>
      <c r="C840" s="19"/>
      <c r="D840" s="36"/>
      <c r="E840" s="19"/>
      <c r="F840" s="19"/>
      <c r="G840" s="19"/>
    </row>
    <row r="841" spans="1:7" x14ac:dyDescent="0.25">
      <c r="A841" s="25" t="s">
        <v>1104</v>
      </c>
      <c r="B841" s="25" t="s">
        <v>9</v>
      </c>
      <c r="C841" s="25" t="s">
        <v>10</v>
      </c>
      <c r="D841" s="39" t="s">
        <v>1105</v>
      </c>
      <c r="E841" s="26">
        <f>E848</f>
        <v>1</v>
      </c>
      <c r="F841" s="26">
        <f>F848</f>
        <v>58237.2</v>
      </c>
      <c r="G841" s="26">
        <f>G848</f>
        <v>58237.2</v>
      </c>
    </row>
    <row r="842" spans="1:7" ht="22.5" x14ac:dyDescent="0.25">
      <c r="A842" s="12" t="s">
        <v>1106</v>
      </c>
      <c r="B842" s="13" t="s">
        <v>16</v>
      </c>
      <c r="C842" s="13" t="s">
        <v>142</v>
      </c>
      <c r="D842" s="17" t="s">
        <v>954</v>
      </c>
      <c r="E842" s="14">
        <v>1680</v>
      </c>
      <c r="F842" s="14">
        <v>5.37</v>
      </c>
      <c r="G842" s="15">
        <f>ROUND(E842*F842,2)</f>
        <v>9021.6</v>
      </c>
    </row>
    <row r="843" spans="1:7" ht="213.75" x14ac:dyDescent="0.25">
      <c r="A843" s="16"/>
      <c r="B843" s="16"/>
      <c r="C843" s="16"/>
      <c r="D843" s="17" t="s">
        <v>955</v>
      </c>
      <c r="E843" s="16"/>
      <c r="F843" s="16"/>
      <c r="G843" s="16"/>
    </row>
    <row r="844" spans="1:7" ht="22.5" x14ac:dyDescent="0.25">
      <c r="A844" s="12" t="s">
        <v>1107</v>
      </c>
      <c r="B844" s="13" t="s">
        <v>16</v>
      </c>
      <c r="C844" s="13" t="s">
        <v>142</v>
      </c>
      <c r="D844" s="17" t="s">
        <v>957</v>
      </c>
      <c r="E844" s="14">
        <v>5880</v>
      </c>
      <c r="F844" s="14">
        <v>5.99</v>
      </c>
      <c r="G844" s="15">
        <f>ROUND(E844*F844,2)</f>
        <v>35221.199999999997</v>
      </c>
    </row>
    <row r="845" spans="1:7" ht="213.75" x14ac:dyDescent="0.25">
      <c r="A845" s="16"/>
      <c r="B845" s="16"/>
      <c r="C845" s="16"/>
      <c r="D845" s="17" t="s">
        <v>958</v>
      </c>
      <c r="E845" s="16"/>
      <c r="F845" s="16"/>
      <c r="G845" s="16"/>
    </row>
    <row r="846" spans="1:7" ht="22.5" x14ac:dyDescent="0.25">
      <c r="A846" s="12" t="s">
        <v>1108</v>
      </c>
      <c r="B846" s="13" t="s">
        <v>16</v>
      </c>
      <c r="C846" s="13" t="s">
        <v>142</v>
      </c>
      <c r="D846" s="17" t="s">
        <v>966</v>
      </c>
      <c r="E846" s="14">
        <v>1680</v>
      </c>
      <c r="F846" s="14">
        <v>8.33</v>
      </c>
      <c r="G846" s="15">
        <f>ROUND(E846*F846,2)</f>
        <v>13994.4</v>
      </c>
    </row>
    <row r="847" spans="1:7" ht="213.75" x14ac:dyDescent="0.25">
      <c r="A847" s="16"/>
      <c r="B847" s="16"/>
      <c r="C847" s="16"/>
      <c r="D847" s="17" t="s">
        <v>973</v>
      </c>
      <c r="E847" s="16"/>
      <c r="F847" s="16"/>
      <c r="G847" s="16"/>
    </row>
    <row r="848" spans="1:7" x14ac:dyDescent="0.25">
      <c r="A848" s="16"/>
      <c r="B848" s="16"/>
      <c r="C848" s="16"/>
      <c r="D848" s="35" t="s">
        <v>1109</v>
      </c>
      <c r="E848" s="14">
        <v>1</v>
      </c>
      <c r="F848" s="18">
        <f>G842+G844+G846</f>
        <v>58237.2</v>
      </c>
      <c r="G848" s="18">
        <f>ROUND(E848*F848,2)</f>
        <v>58237.2</v>
      </c>
    </row>
    <row r="849" spans="1:7" ht="0.95" customHeight="1" x14ac:dyDescent="0.25">
      <c r="A849" s="19"/>
      <c r="B849" s="19"/>
      <c r="C849" s="19"/>
      <c r="D849" s="36"/>
      <c r="E849" s="19"/>
      <c r="F849" s="19"/>
      <c r="G849" s="19"/>
    </row>
    <row r="850" spans="1:7" x14ac:dyDescent="0.25">
      <c r="A850" s="25" t="s">
        <v>1110</v>
      </c>
      <c r="B850" s="25" t="s">
        <v>9</v>
      </c>
      <c r="C850" s="25" t="s">
        <v>10</v>
      </c>
      <c r="D850" s="39" t="s">
        <v>1111</v>
      </c>
      <c r="E850" s="26">
        <f>E853</f>
        <v>1</v>
      </c>
      <c r="F850" s="26">
        <f>F853</f>
        <v>1013.04</v>
      </c>
      <c r="G850" s="26">
        <f>G853</f>
        <v>1013.04</v>
      </c>
    </row>
    <row r="851" spans="1:7" x14ac:dyDescent="0.25">
      <c r="A851" s="12" t="s">
        <v>1112</v>
      </c>
      <c r="B851" s="13" t="s">
        <v>16</v>
      </c>
      <c r="C851" s="13" t="s">
        <v>3</v>
      </c>
      <c r="D851" s="17" t="s">
        <v>1113</v>
      </c>
      <c r="E851" s="14">
        <v>56</v>
      </c>
      <c r="F851" s="14">
        <v>18.09</v>
      </c>
      <c r="G851" s="15">
        <f>ROUND(E851*F851,2)</f>
        <v>1013.04</v>
      </c>
    </row>
    <row r="852" spans="1:7" ht="67.5" x14ac:dyDescent="0.25">
      <c r="A852" s="16"/>
      <c r="B852" s="16"/>
      <c r="C852" s="16"/>
      <c r="D852" s="17" t="s">
        <v>1114</v>
      </c>
      <c r="E852" s="16"/>
      <c r="F852" s="16"/>
      <c r="G852" s="16"/>
    </row>
    <row r="853" spans="1:7" x14ac:dyDescent="0.25">
      <c r="A853" s="16"/>
      <c r="B853" s="16"/>
      <c r="C853" s="16"/>
      <c r="D853" s="35" t="s">
        <v>1115</v>
      </c>
      <c r="E853" s="14">
        <v>1</v>
      </c>
      <c r="F853" s="18">
        <f>G851</f>
        <v>1013.04</v>
      </c>
      <c r="G853" s="18">
        <f>ROUND(E853*F853,2)</f>
        <v>1013.04</v>
      </c>
    </row>
    <row r="854" spans="1:7" ht="0.95" customHeight="1" x14ac:dyDescent="0.25">
      <c r="A854" s="19"/>
      <c r="B854" s="19"/>
      <c r="C854" s="19"/>
      <c r="D854" s="36"/>
      <c r="E854" s="19"/>
      <c r="F854" s="19"/>
      <c r="G854" s="19"/>
    </row>
    <row r="855" spans="1:7" x14ac:dyDescent="0.25">
      <c r="A855" s="25" t="s">
        <v>1116</v>
      </c>
      <c r="B855" s="25" t="s">
        <v>9</v>
      </c>
      <c r="C855" s="25" t="s">
        <v>10</v>
      </c>
      <c r="D855" s="39" t="s">
        <v>1117</v>
      </c>
      <c r="E855" s="26">
        <f>E862</f>
        <v>1</v>
      </c>
      <c r="F855" s="26">
        <f>F862</f>
        <v>2799.16</v>
      </c>
      <c r="G855" s="26">
        <f>G862</f>
        <v>2799.16</v>
      </c>
    </row>
    <row r="856" spans="1:7" x14ac:dyDescent="0.25">
      <c r="A856" s="12" t="s">
        <v>1118</v>
      </c>
      <c r="B856" s="13" t="s">
        <v>16</v>
      </c>
      <c r="C856" s="13" t="s">
        <v>3</v>
      </c>
      <c r="D856" s="17" t="s">
        <v>1119</v>
      </c>
      <c r="E856" s="14">
        <v>28</v>
      </c>
      <c r="F856" s="14">
        <v>1.31</v>
      </c>
      <c r="G856" s="15">
        <f>ROUND(E856*F856,2)</f>
        <v>36.68</v>
      </c>
    </row>
    <row r="857" spans="1:7" ht="112.5" x14ac:dyDescent="0.25">
      <c r="A857" s="16"/>
      <c r="B857" s="16"/>
      <c r="C857" s="16"/>
      <c r="D857" s="17" t="s">
        <v>1120</v>
      </c>
      <c r="E857" s="16"/>
      <c r="F857" s="16"/>
      <c r="G857" s="16"/>
    </row>
    <row r="858" spans="1:7" x14ac:dyDescent="0.25">
      <c r="A858" s="12" t="s">
        <v>1121</v>
      </c>
      <c r="B858" s="13" t="s">
        <v>16</v>
      </c>
      <c r="C858" s="13" t="s">
        <v>3</v>
      </c>
      <c r="D858" s="17" t="s">
        <v>1122</v>
      </c>
      <c r="E858" s="14">
        <v>28</v>
      </c>
      <c r="F858" s="14">
        <v>41.56</v>
      </c>
      <c r="G858" s="15">
        <f>ROUND(E858*F858,2)</f>
        <v>1163.68</v>
      </c>
    </row>
    <row r="859" spans="1:7" ht="45" x14ac:dyDescent="0.25">
      <c r="A859" s="16"/>
      <c r="B859" s="16"/>
      <c r="C859" s="16"/>
      <c r="D859" s="17" t="s">
        <v>1123</v>
      </c>
      <c r="E859" s="16"/>
      <c r="F859" s="16"/>
      <c r="G859" s="16"/>
    </row>
    <row r="860" spans="1:7" x14ac:dyDescent="0.25">
      <c r="A860" s="12" t="s">
        <v>1124</v>
      </c>
      <c r="B860" s="13" t="s">
        <v>16</v>
      </c>
      <c r="C860" s="13" t="s">
        <v>3</v>
      </c>
      <c r="D860" s="17" t="s">
        <v>1125</v>
      </c>
      <c r="E860" s="14">
        <v>28</v>
      </c>
      <c r="F860" s="14">
        <v>57.1</v>
      </c>
      <c r="G860" s="15">
        <f>ROUND(E860*F860,2)</f>
        <v>1598.8</v>
      </c>
    </row>
    <row r="861" spans="1:7" ht="33.75" x14ac:dyDescent="0.25">
      <c r="A861" s="16"/>
      <c r="B861" s="16"/>
      <c r="C861" s="16"/>
      <c r="D861" s="17" t="s">
        <v>1126</v>
      </c>
      <c r="E861" s="16"/>
      <c r="F861" s="16"/>
      <c r="G861" s="16"/>
    </row>
    <row r="862" spans="1:7" x14ac:dyDescent="0.25">
      <c r="A862" s="16"/>
      <c r="B862" s="16"/>
      <c r="C862" s="16"/>
      <c r="D862" s="35" t="s">
        <v>1127</v>
      </c>
      <c r="E862" s="14">
        <v>1</v>
      </c>
      <c r="F862" s="18">
        <f>G856+G858+G860</f>
        <v>2799.16</v>
      </c>
      <c r="G862" s="18">
        <f>ROUND(E862*F862,2)</f>
        <v>2799.16</v>
      </c>
    </row>
    <row r="863" spans="1:7" ht="0.95" customHeight="1" x14ac:dyDescent="0.25">
      <c r="A863" s="19"/>
      <c r="B863" s="19"/>
      <c r="C863" s="19"/>
      <c r="D863" s="36"/>
      <c r="E863" s="19"/>
      <c r="F863" s="19"/>
      <c r="G863" s="19"/>
    </row>
    <row r="864" spans="1:7" x14ac:dyDescent="0.25">
      <c r="A864" s="16"/>
      <c r="B864" s="16"/>
      <c r="C864" s="16"/>
      <c r="D864" s="35" t="s">
        <v>1128</v>
      </c>
      <c r="E864" s="14">
        <v>1</v>
      </c>
      <c r="F864" s="18">
        <f>G812+G817+G830+G841+G850+G855</f>
        <v>131101</v>
      </c>
      <c r="G864" s="18">
        <f>ROUND(E864*F864,2)</f>
        <v>131101</v>
      </c>
    </row>
    <row r="865" spans="1:7" ht="0.95" customHeight="1" x14ac:dyDescent="0.25">
      <c r="A865" s="19"/>
      <c r="B865" s="19"/>
      <c r="C865" s="19"/>
      <c r="D865" s="36"/>
      <c r="E865" s="19"/>
      <c r="F865" s="19"/>
      <c r="G865" s="19"/>
    </row>
    <row r="866" spans="1:7" x14ac:dyDescent="0.25">
      <c r="A866" s="23" t="s">
        <v>1129</v>
      </c>
      <c r="B866" s="23" t="s">
        <v>9</v>
      </c>
      <c r="C866" s="23" t="s">
        <v>10</v>
      </c>
      <c r="D866" s="38" t="s">
        <v>1111</v>
      </c>
      <c r="E866" s="24">
        <f>E875</f>
        <v>1</v>
      </c>
      <c r="F866" s="24">
        <f>F875</f>
        <v>2041.79</v>
      </c>
      <c r="G866" s="24">
        <f>G875</f>
        <v>2041.79</v>
      </c>
    </row>
    <row r="867" spans="1:7" ht="22.5" x14ac:dyDescent="0.25">
      <c r="A867" s="12" t="s">
        <v>1130</v>
      </c>
      <c r="B867" s="13" t="s">
        <v>16</v>
      </c>
      <c r="C867" s="13" t="s">
        <v>142</v>
      </c>
      <c r="D867" s="17" t="s">
        <v>1131</v>
      </c>
      <c r="E867" s="14">
        <v>167</v>
      </c>
      <c r="F867" s="14">
        <v>6.53</v>
      </c>
      <c r="G867" s="15">
        <f>ROUND(E867*F867,2)</f>
        <v>1090.51</v>
      </c>
    </row>
    <row r="868" spans="1:7" ht="101.25" x14ac:dyDescent="0.25">
      <c r="A868" s="16"/>
      <c r="B868" s="16"/>
      <c r="C868" s="16"/>
      <c r="D868" s="17" t="s">
        <v>1132</v>
      </c>
      <c r="E868" s="16"/>
      <c r="F868" s="16"/>
      <c r="G868" s="16"/>
    </row>
    <row r="869" spans="1:7" x14ac:dyDescent="0.25">
      <c r="A869" s="12" t="s">
        <v>1133</v>
      </c>
      <c r="B869" s="13" t="s">
        <v>16</v>
      </c>
      <c r="C869" s="13" t="s">
        <v>3</v>
      </c>
      <c r="D869" s="17" t="s">
        <v>1134</v>
      </c>
      <c r="E869" s="14">
        <v>2</v>
      </c>
      <c r="F869" s="14">
        <v>36.869999999999997</v>
      </c>
      <c r="G869" s="15">
        <f>ROUND(E869*F869,2)</f>
        <v>73.739999999999995</v>
      </c>
    </row>
    <row r="870" spans="1:7" ht="101.25" x14ac:dyDescent="0.25">
      <c r="A870" s="16"/>
      <c r="B870" s="16"/>
      <c r="C870" s="16"/>
      <c r="D870" s="17" t="s">
        <v>1135</v>
      </c>
      <c r="E870" s="16"/>
      <c r="F870" s="16"/>
      <c r="G870" s="16"/>
    </row>
    <row r="871" spans="1:7" x14ac:dyDescent="0.25">
      <c r="A871" s="12" t="s">
        <v>1136</v>
      </c>
      <c r="B871" s="13" t="s">
        <v>16</v>
      </c>
      <c r="C871" s="13" t="s">
        <v>3</v>
      </c>
      <c r="D871" s="17" t="s">
        <v>1137</v>
      </c>
      <c r="E871" s="14">
        <v>35</v>
      </c>
      <c r="F871" s="14">
        <v>16.62</v>
      </c>
      <c r="G871" s="15">
        <f>ROUND(E871*F871,2)</f>
        <v>581.70000000000005</v>
      </c>
    </row>
    <row r="872" spans="1:7" ht="56.25" x14ac:dyDescent="0.25">
      <c r="A872" s="16"/>
      <c r="B872" s="16"/>
      <c r="C872" s="16"/>
      <c r="D872" s="17" t="s">
        <v>1138</v>
      </c>
      <c r="E872" s="16"/>
      <c r="F872" s="16"/>
      <c r="G872" s="16"/>
    </row>
    <row r="873" spans="1:7" ht="22.5" x14ac:dyDescent="0.25">
      <c r="A873" s="12" t="s">
        <v>1139</v>
      </c>
      <c r="B873" s="13" t="s">
        <v>16</v>
      </c>
      <c r="C873" s="13" t="s">
        <v>3</v>
      </c>
      <c r="D873" s="17" t="s">
        <v>1140</v>
      </c>
      <c r="E873" s="14">
        <v>8</v>
      </c>
      <c r="F873" s="14">
        <v>36.979999999999997</v>
      </c>
      <c r="G873" s="15">
        <f>ROUND(E873*F873,2)</f>
        <v>295.83999999999997</v>
      </c>
    </row>
    <row r="874" spans="1:7" ht="78.75" x14ac:dyDescent="0.25">
      <c r="A874" s="16"/>
      <c r="B874" s="16"/>
      <c r="C874" s="16"/>
      <c r="D874" s="17" t="s">
        <v>1141</v>
      </c>
      <c r="E874" s="16"/>
      <c r="F874" s="16"/>
      <c r="G874" s="16"/>
    </row>
    <row r="875" spans="1:7" x14ac:dyDescent="0.25">
      <c r="A875" s="16"/>
      <c r="B875" s="16"/>
      <c r="C875" s="16"/>
      <c r="D875" s="35" t="s">
        <v>1142</v>
      </c>
      <c r="E875" s="14">
        <v>1</v>
      </c>
      <c r="F875" s="18">
        <f>G867+G869+G871+G873</f>
        <v>2041.79</v>
      </c>
      <c r="G875" s="18">
        <f>ROUND(E875*F875,2)</f>
        <v>2041.79</v>
      </c>
    </row>
    <row r="876" spans="1:7" ht="0.95" customHeight="1" x14ac:dyDescent="0.25">
      <c r="A876" s="19"/>
      <c r="B876" s="19"/>
      <c r="C876" s="19"/>
      <c r="D876" s="36"/>
      <c r="E876" s="19"/>
      <c r="F876" s="19"/>
      <c r="G876" s="19"/>
    </row>
    <row r="877" spans="1:7" x14ac:dyDescent="0.25">
      <c r="A877" s="23" t="s">
        <v>1143</v>
      </c>
      <c r="B877" s="23" t="s">
        <v>9</v>
      </c>
      <c r="C877" s="23" t="s">
        <v>10</v>
      </c>
      <c r="D877" s="38" t="s">
        <v>1144</v>
      </c>
      <c r="E877" s="24">
        <f>E880</f>
        <v>1</v>
      </c>
      <c r="F877" s="24">
        <f>F880</f>
        <v>3266.16</v>
      </c>
      <c r="G877" s="24">
        <f>G880</f>
        <v>3266.16</v>
      </c>
    </row>
    <row r="878" spans="1:7" ht="22.5" x14ac:dyDescent="0.25">
      <c r="A878" s="12" t="s">
        <v>1145</v>
      </c>
      <c r="B878" s="13" t="s">
        <v>16</v>
      </c>
      <c r="C878" s="13" t="s">
        <v>3</v>
      </c>
      <c r="D878" s="17" t="s">
        <v>1146</v>
      </c>
      <c r="E878" s="14">
        <v>1</v>
      </c>
      <c r="F878" s="14">
        <v>3266.16</v>
      </c>
      <c r="G878" s="15">
        <f>ROUND(E878*F878,2)</f>
        <v>3266.16</v>
      </c>
    </row>
    <row r="879" spans="1:7" ht="90" x14ac:dyDescent="0.25">
      <c r="A879" s="16"/>
      <c r="B879" s="16"/>
      <c r="C879" s="16"/>
      <c r="D879" s="17" t="s">
        <v>1147</v>
      </c>
      <c r="E879" s="16"/>
      <c r="F879" s="16"/>
      <c r="G879" s="16"/>
    </row>
    <row r="880" spans="1:7" x14ac:dyDescent="0.25">
      <c r="A880" s="16"/>
      <c r="B880" s="16"/>
      <c r="C880" s="16"/>
      <c r="D880" s="35" t="s">
        <v>1148</v>
      </c>
      <c r="E880" s="14">
        <v>1</v>
      </c>
      <c r="F880" s="18">
        <f>G878</f>
        <v>3266.16</v>
      </c>
      <c r="G880" s="18">
        <f>ROUND(E880*F880,2)</f>
        <v>3266.16</v>
      </c>
    </row>
    <row r="881" spans="1:7" ht="0.95" customHeight="1" x14ac:dyDescent="0.25">
      <c r="A881" s="19"/>
      <c r="B881" s="19"/>
      <c r="C881" s="19"/>
      <c r="D881" s="36"/>
      <c r="E881" s="19"/>
      <c r="F881" s="19"/>
      <c r="G881" s="19"/>
    </row>
    <row r="882" spans="1:7" x14ac:dyDescent="0.25">
      <c r="A882" s="16"/>
      <c r="B882" s="16"/>
      <c r="C882" s="16"/>
      <c r="D882" s="35" t="s">
        <v>1149</v>
      </c>
      <c r="E882" s="14">
        <v>1</v>
      </c>
      <c r="F882" s="18">
        <f>G692+G724+G811+G866+G877</f>
        <v>303741.55</v>
      </c>
      <c r="G882" s="18">
        <f>ROUND(E882*F882,2)</f>
        <v>303741.55</v>
      </c>
    </row>
    <row r="883" spans="1:7" ht="0.95" customHeight="1" x14ac:dyDescent="0.25">
      <c r="A883" s="19"/>
      <c r="B883" s="19"/>
      <c r="C883" s="19"/>
      <c r="D883" s="36"/>
      <c r="E883" s="19"/>
      <c r="F883" s="19"/>
      <c r="G883" s="19"/>
    </row>
    <row r="884" spans="1:7" ht="22.5" x14ac:dyDescent="0.25">
      <c r="A884" s="20" t="s">
        <v>1150</v>
      </c>
      <c r="B884" s="20" t="s">
        <v>9</v>
      </c>
      <c r="C884" s="20" t="s">
        <v>10</v>
      </c>
      <c r="D884" s="37" t="s">
        <v>1151</v>
      </c>
      <c r="E884" s="21">
        <f>E901</f>
        <v>1</v>
      </c>
      <c r="F884" s="21">
        <f>F901</f>
        <v>22225.03</v>
      </c>
      <c r="G884" s="21">
        <f>G901</f>
        <v>22225.03</v>
      </c>
    </row>
    <row r="885" spans="1:7" x14ac:dyDescent="0.25">
      <c r="A885" s="12" t="s">
        <v>1152</v>
      </c>
      <c r="B885" s="13" t="s">
        <v>16</v>
      </c>
      <c r="C885" s="13" t="s">
        <v>3</v>
      </c>
      <c r="D885" s="17" t="s">
        <v>1153</v>
      </c>
      <c r="E885" s="14">
        <v>36</v>
      </c>
      <c r="F885" s="14">
        <v>212.79</v>
      </c>
      <c r="G885" s="15">
        <f>ROUND(E885*F885,2)</f>
        <v>7660.44</v>
      </c>
    </row>
    <row r="886" spans="1:7" ht="135" x14ac:dyDescent="0.25">
      <c r="A886" s="16"/>
      <c r="B886" s="16"/>
      <c r="C886" s="16"/>
      <c r="D886" s="17" t="s">
        <v>1154</v>
      </c>
      <c r="E886" s="16"/>
      <c r="F886" s="16"/>
      <c r="G886" s="16"/>
    </row>
    <row r="887" spans="1:7" x14ac:dyDescent="0.25">
      <c r="A887" s="12" t="s">
        <v>1155</v>
      </c>
      <c r="B887" s="13" t="s">
        <v>16</v>
      </c>
      <c r="C887" s="13" t="s">
        <v>3</v>
      </c>
      <c r="D887" s="17" t="s">
        <v>1156</v>
      </c>
      <c r="E887" s="14">
        <v>1</v>
      </c>
      <c r="F887" s="14">
        <v>4586.6400000000003</v>
      </c>
      <c r="G887" s="15">
        <f>ROUND(E887*F887,2)</f>
        <v>4586.6400000000003</v>
      </c>
    </row>
    <row r="888" spans="1:7" ht="90" x14ac:dyDescent="0.25">
      <c r="A888" s="16"/>
      <c r="B888" s="16"/>
      <c r="C888" s="16"/>
      <c r="D888" s="17" t="s">
        <v>1157</v>
      </c>
      <c r="E888" s="16"/>
      <c r="F888" s="16"/>
      <c r="G888" s="16"/>
    </row>
    <row r="889" spans="1:7" x14ac:dyDescent="0.25">
      <c r="A889" s="12" t="s">
        <v>1158</v>
      </c>
      <c r="B889" s="13" t="s">
        <v>16</v>
      </c>
      <c r="C889" s="13" t="s">
        <v>3</v>
      </c>
      <c r="D889" s="17" t="s">
        <v>1159</v>
      </c>
      <c r="E889" s="14">
        <v>1</v>
      </c>
      <c r="F889" s="14">
        <v>5298.77</v>
      </c>
      <c r="G889" s="15">
        <f>ROUND(E889*F889,2)</f>
        <v>5298.77</v>
      </c>
    </row>
    <row r="890" spans="1:7" ht="112.5" x14ac:dyDescent="0.25">
      <c r="A890" s="16"/>
      <c r="B890" s="16"/>
      <c r="C890" s="16"/>
      <c r="D890" s="17" t="s">
        <v>1160</v>
      </c>
      <c r="E890" s="16"/>
      <c r="F890" s="16"/>
      <c r="G890" s="16"/>
    </row>
    <row r="891" spans="1:7" x14ac:dyDescent="0.25">
      <c r="A891" s="12" t="s">
        <v>1161</v>
      </c>
      <c r="B891" s="13" t="s">
        <v>16</v>
      </c>
      <c r="C891" s="13" t="s">
        <v>3</v>
      </c>
      <c r="D891" s="17" t="s">
        <v>1162</v>
      </c>
      <c r="E891" s="14">
        <v>1</v>
      </c>
      <c r="F891" s="14">
        <v>513.08000000000004</v>
      </c>
      <c r="G891" s="15">
        <f>ROUND(E891*F891,2)</f>
        <v>513.08000000000004</v>
      </c>
    </row>
    <row r="892" spans="1:7" ht="409.5" x14ac:dyDescent="0.25">
      <c r="A892" s="16"/>
      <c r="B892" s="16"/>
      <c r="C892" s="16"/>
      <c r="D892" s="17" t="s">
        <v>1163</v>
      </c>
      <c r="E892" s="16"/>
      <c r="F892" s="16"/>
      <c r="G892" s="16"/>
    </row>
    <row r="893" spans="1:7" ht="22.5" x14ac:dyDescent="0.25">
      <c r="A893" s="12" t="s">
        <v>1164</v>
      </c>
      <c r="B893" s="13" t="s">
        <v>16</v>
      </c>
      <c r="C893" s="13" t="s">
        <v>142</v>
      </c>
      <c r="D893" s="17" t="s">
        <v>1165</v>
      </c>
      <c r="E893" s="14">
        <v>150</v>
      </c>
      <c r="F893" s="14">
        <v>4.05</v>
      </c>
      <c r="G893" s="15">
        <f>ROUND(E893*F893,2)</f>
        <v>607.5</v>
      </c>
    </row>
    <row r="894" spans="1:7" ht="191.25" x14ac:dyDescent="0.25">
      <c r="A894" s="16"/>
      <c r="B894" s="16"/>
      <c r="C894" s="16"/>
      <c r="D894" s="17" t="s">
        <v>1166</v>
      </c>
      <c r="E894" s="16"/>
      <c r="F894" s="16"/>
      <c r="G894" s="16"/>
    </row>
    <row r="895" spans="1:7" x14ac:dyDescent="0.25">
      <c r="A895" s="12" t="s">
        <v>1167</v>
      </c>
      <c r="B895" s="13" t="s">
        <v>16</v>
      </c>
      <c r="C895" s="13" t="s">
        <v>142</v>
      </c>
      <c r="D895" s="17" t="s">
        <v>1168</v>
      </c>
      <c r="E895" s="14">
        <v>36</v>
      </c>
      <c r="F895" s="14">
        <v>36.31</v>
      </c>
      <c r="G895" s="15">
        <f>ROUND(E895*F895,2)</f>
        <v>1307.1600000000001</v>
      </c>
    </row>
    <row r="896" spans="1:7" ht="78.75" x14ac:dyDescent="0.25">
      <c r="A896" s="16"/>
      <c r="B896" s="16"/>
      <c r="C896" s="16"/>
      <c r="D896" s="17" t="s">
        <v>1169</v>
      </c>
      <c r="E896" s="16"/>
      <c r="F896" s="16"/>
      <c r="G896" s="16"/>
    </row>
    <row r="897" spans="1:7" x14ac:dyDescent="0.25">
      <c r="A897" s="12" t="s">
        <v>1170</v>
      </c>
      <c r="B897" s="13" t="s">
        <v>16</v>
      </c>
      <c r="C897" s="13" t="s">
        <v>3</v>
      </c>
      <c r="D897" s="17" t="s">
        <v>1171</v>
      </c>
      <c r="E897" s="14">
        <v>1</v>
      </c>
      <c r="F897" s="14">
        <v>291.74</v>
      </c>
      <c r="G897" s="15">
        <f>ROUND(E897*F897,2)</f>
        <v>291.74</v>
      </c>
    </row>
    <row r="898" spans="1:7" ht="56.25" x14ac:dyDescent="0.25">
      <c r="A898" s="16"/>
      <c r="B898" s="16"/>
      <c r="C898" s="16"/>
      <c r="D898" s="17" t="s">
        <v>1172</v>
      </c>
      <c r="E898" s="16"/>
      <c r="F898" s="16"/>
      <c r="G898" s="16"/>
    </row>
    <row r="899" spans="1:7" x14ac:dyDescent="0.25">
      <c r="A899" s="12" t="s">
        <v>1173</v>
      </c>
      <c r="B899" s="13" t="s">
        <v>16</v>
      </c>
      <c r="C899" s="13" t="s">
        <v>3</v>
      </c>
      <c r="D899" s="17" t="s">
        <v>1174</v>
      </c>
      <c r="E899" s="14">
        <v>1</v>
      </c>
      <c r="F899" s="14">
        <v>1959.7</v>
      </c>
      <c r="G899" s="15">
        <f>ROUND(E899*F899,2)</f>
        <v>1959.7</v>
      </c>
    </row>
    <row r="900" spans="1:7" x14ac:dyDescent="0.25">
      <c r="A900" s="16"/>
      <c r="B900" s="16"/>
      <c r="C900" s="16"/>
      <c r="D900" s="17" t="s">
        <v>1175</v>
      </c>
      <c r="E900" s="16"/>
      <c r="F900" s="16"/>
      <c r="G900" s="16"/>
    </row>
    <row r="901" spans="1:7" x14ac:dyDescent="0.25">
      <c r="A901" s="16"/>
      <c r="B901" s="16"/>
      <c r="C901" s="16"/>
      <c r="D901" s="35" t="s">
        <v>1176</v>
      </c>
      <c r="E901" s="14">
        <v>1</v>
      </c>
      <c r="F901" s="18">
        <f>G885+G887+G889+G891+G893+G895+G897+G899</f>
        <v>22225.03</v>
      </c>
      <c r="G901" s="18">
        <f>ROUND(E901*F901,2)</f>
        <v>22225.03</v>
      </c>
    </row>
    <row r="902" spans="1:7" ht="0.95" customHeight="1" x14ac:dyDescent="0.25">
      <c r="A902" s="19"/>
      <c r="B902" s="19"/>
      <c r="C902" s="19"/>
      <c r="D902" s="36"/>
      <c r="E902" s="19"/>
      <c r="F902" s="19"/>
      <c r="G902" s="19"/>
    </row>
    <row r="903" spans="1:7" ht="22.5" x14ac:dyDescent="0.25">
      <c r="A903" s="20" t="s">
        <v>1177</v>
      </c>
      <c r="B903" s="20" t="s">
        <v>9</v>
      </c>
      <c r="C903" s="20" t="s">
        <v>10</v>
      </c>
      <c r="D903" s="37" t="s">
        <v>1178</v>
      </c>
      <c r="E903" s="21">
        <f>E995</f>
        <v>1</v>
      </c>
      <c r="F903" s="21">
        <f>F995</f>
        <v>32944.9</v>
      </c>
      <c r="G903" s="21">
        <f>G995</f>
        <v>32944.9</v>
      </c>
    </row>
    <row r="904" spans="1:7" x14ac:dyDescent="0.25">
      <c r="A904" s="23" t="s">
        <v>1179</v>
      </c>
      <c r="B904" s="23" t="s">
        <v>9</v>
      </c>
      <c r="C904" s="23" t="s">
        <v>10</v>
      </c>
      <c r="D904" s="38" t="s">
        <v>1180</v>
      </c>
      <c r="E904" s="24">
        <f>E934</f>
        <v>1</v>
      </c>
      <c r="F904" s="24">
        <f>F934</f>
        <v>6620.78</v>
      </c>
      <c r="G904" s="24">
        <f>G934</f>
        <v>6620.78</v>
      </c>
    </row>
    <row r="905" spans="1:7" x14ac:dyDescent="0.25">
      <c r="A905" s="25" t="s">
        <v>1181</v>
      </c>
      <c r="B905" s="25" t="s">
        <v>9</v>
      </c>
      <c r="C905" s="25" t="s">
        <v>10</v>
      </c>
      <c r="D905" s="39" t="s">
        <v>1182</v>
      </c>
      <c r="E905" s="26">
        <f>E918</f>
        <v>1</v>
      </c>
      <c r="F905" s="26">
        <f>F918</f>
        <v>2954.18</v>
      </c>
      <c r="G905" s="26">
        <f>G918</f>
        <v>2954.18</v>
      </c>
    </row>
    <row r="906" spans="1:7" x14ac:dyDescent="0.25">
      <c r="A906" s="12" t="s">
        <v>1183</v>
      </c>
      <c r="B906" s="13" t="s">
        <v>16</v>
      </c>
      <c r="C906" s="13" t="s">
        <v>3</v>
      </c>
      <c r="D906" s="17" t="s">
        <v>1184</v>
      </c>
      <c r="E906" s="14">
        <v>1</v>
      </c>
      <c r="F906" s="14">
        <v>1994.14</v>
      </c>
      <c r="G906" s="15">
        <f>ROUND(E906*F906,2)</f>
        <v>1994.14</v>
      </c>
    </row>
    <row r="907" spans="1:7" ht="409.5" x14ac:dyDescent="0.25">
      <c r="A907" s="16"/>
      <c r="B907" s="16"/>
      <c r="C907" s="16"/>
      <c r="D907" s="17" t="s">
        <v>1185</v>
      </c>
      <c r="E907" s="16"/>
      <c r="F907" s="16"/>
      <c r="G907" s="16"/>
    </row>
    <row r="908" spans="1:7" ht="22.5" x14ac:dyDescent="0.25">
      <c r="A908" s="12" t="s">
        <v>1186</v>
      </c>
      <c r="B908" s="13" t="s">
        <v>16</v>
      </c>
      <c r="C908" s="13" t="s">
        <v>3</v>
      </c>
      <c r="D908" s="17" t="s">
        <v>1187</v>
      </c>
      <c r="E908" s="14">
        <v>1</v>
      </c>
      <c r="F908" s="14">
        <v>312.60000000000002</v>
      </c>
      <c r="G908" s="15">
        <f>ROUND(E908*F908,2)</f>
        <v>312.60000000000002</v>
      </c>
    </row>
    <row r="909" spans="1:7" ht="180" x14ac:dyDescent="0.25">
      <c r="A909" s="16"/>
      <c r="B909" s="16"/>
      <c r="C909" s="16"/>
      <c r="D909" s="17" t="s">
        <v>1188</v>
      </c>
      <c r="E909" s="16"/>
      <c r="F909" s="16"/>
      <c r="G909" s="16"/>
    </row>
    <row r="910" spans="1:7" x14ac:dyDescent="0.25">
      <c r="A910" s="12" t="s">
        <v>1189</v>
      </c>
      <c r="B910" s="13" t="s">
        <v>16</v>
      </c>
      <c r="C910" s="13" t="s">
        <v>3</v>
      </c>
      <c r="D910" s="17" t="s">
        <v>1190</v>
      </c>
      <c r="E910" s="14">
        <v>1</v>
      </c>
      <c r="F910" s="14">
        <v>169.27</v>
      </c>
      <c r="G910" s="15">
        <f>ROUND(E910*F910,2)</f>
        <v>169.27</v>
      </c>
    </row>
    <row r="911" spans="1:7" ht="168.75" x14ac:dyDescent="0.25">
      <c r="A911" s="16"/>
      <c r="B911" s="16"/>
      <c r="C911" s="16"/>
      <c r="D911" s="17" t="s">
        <v>1191</v>
      </c>
      <c r="E911" s="16"/>
      <c r="F911" s="16"/>
      <c r="G911" s="16"/>
    </row>
    <row r="912" spans="1:7" ht="22.5" x14ac:dyDescent="0.25">
      <c r="A912" s="12" t="s">
        <v>1192</v>
      </c>
      <c r="B912" s="13" t="s">
        <v>16</v>
      </c>
      <c r="C912" s="13" t="s">
        <v>3</v>
      </c>
      <c r="D912" s="17" t="s">
        <v>1193</v>
      </c>
      <c r="E912" s="14">
        <v>1</v>
      </c>
      <c r="F912" s="14">
        <v>197.61</v>
      </c>
      <c r="G912" s="15">
        <f>ROUND(E912*F912,2)</f>
        <v>197.61</v>
      </c>
    </row>
    <row r="913" spans="1:7" ht="191.25" x14ac:dyDescent="0.25">
      <c r="A913" s="16"/>
      <c r="B913" s="16"/>
      <c r="C913" s="16"/>
      <c r="D913" s="17" t="s">
        <v>1194</v>
      </c>
      <c r="E913" s="16"/>
      <c r="F913" s="16"/>
      <c r="G913" s="16"/>
    </row>
    <row r="914" spans="1:7" x14ac:dyDescent="0.25">
      <c r="A914" s="12" t="s">
        <v>1195</v>
      </c>
      <c r="B914" s="13" t="s">
        <v>16</v>
      </c>
      <c r="C914" s="13" t="s">
        <v>3</v>
      </c>
      <c r="D914" s="17" t="s">
        <v>1196</v>
      </c>
      <c r="E914" s="14">
        <v>1</v>
      </c>
      <c r="F914" s="14">
        <v>133.46</v>
      </c>
      <c r="G914" s="15">
        <f>ROUND(E914*F914,2)</f>
        <v>133.46</v>
      </c>
    </row>
    <row r="915" spans="1:7" ht="123.75" x14ac:dyDescent="0.25">
      <c r="A915" s="16"/>
      <c r="B915" s="16"/>
      <c r="C915" s="16"/>
      <c r="D915" s="17" t="s">
        <v>1197</v>
      </c>
      <c r="E915" s="16"/>
      <c r="F915" s="16"/>
      <c r="G915" s="16"/>
    </row>
    <row r="916" spans="1:7" ht="22.5" x14ac:dyDescent="0.25">
      <c r="A916" s="12" t="s">
        <v>1198</v>
      </c>
      <c r="B916" s="13" t="s">
        <v>16</v>
      </c>
      <c r="C916" s="13" t="s">
        <v>3</v>
      </c>
      <c r="D916" s="17" t="s">
        <v>1199</v>
      </c>
      <c r="E916" s="14">
        <v>2</v>
      </c>
      <c r="F916" s="14">
        <v>73.55</v>
      </c>
      <c r="G916" s="15">
        <f>ROUND(E916*F916,2)</f>
        <v>147.1</v>
      </c>
    </row>
    <row r="917" spans="1:7" ht="157.5" x14ac:dyDescent="0.25">
      <c r="A917" s="16"/>
      <c r="B917" s="16"/>
      <c r="C917" s="16"/>
      <c r="D917" s="17" t="s">
        <v>1200</v>
      </c>
      <c r="E917" s="16"/>
      <c r="F917" s="16"/>
      <c r="G917" s="16"/>
    </row>
    <row r="918" spans="1:7" x14ac:dyDescent="0.25">
      <c r="A918" s="16"/>
      <c r="B918" s="16"/>
      <c r="C918" s="16"/>
      <c r="D918" s="35" t="s">
        <v>1201</v>
      </c>
      <c r="E918" s="14">
        <v>1</v>
      </c>
      <c r="F918" s="18">
        <f>G906+G908+G910+G912+G914+G916</f>
        <v>2954.18</v>
      </c>
      <c r="G918" s="18">
        <f>ROUND(E918*F918,2)</f>
        <v>2954.18</v>
      </c>
    </row>
    <row r="919" spans="1:7" ht="0.95" customHeight="1" x14ac:dyDescent="0.25">
      <c r="A919" s="19"/>
      <c r="B919" s="19"/>
      <c r="C919" s="19"/>
      <c r="D919" s="36"/>
      <c r="E919" s="19"/>
      <c r="F919" s="19"/>
      <c r="G919" s="19"/>
    </row>
    <row r="920" spans="1:7" x14ac:dyDescent="0.25">
      <c r="A920" s="25" t="s">
        <v>1202</v>
      </c>
      <c r="B920" s="25" t="s">
        <v>9</v>
      </c>
      <c r="C920" s="25" t="s">
        <v>10</v>
      </c>
      <c r="D920" s="39" t="s">
        <v>1203</v>
      </c>
      <c r="E920" s="26">
        <f>E923</f>
        <v>1</v>
      </c>
      <c r="F920" s="26">
        <f>F923</f>
        <v>2473.1999999999998</v>
      </c>
      <c r="G920" s="26">
        <f>G923</f>
        <v>2473.1999999999998</v>
      </c>
    </row>
    <row r="921" spans="1:7" ht="22.5" x14ac:dyDescent="0.25">
      <c r="A921" s="12" t="s">
        <v>1204</v>
      </c>
      <c r="B921" s="13" t="s">
        <v>16</v>
      </c>
      <c r="C921" s="13" t="s">
        <v>142</v>
      </c>
      <c r="D921" s="17" t="s">
        <v>1205</v>
      </c>
      <c r="E921" s="14">
        <v>216</v>
      </c>
      <c r="F921" s="14">
        <v>11.45</v>
      </c>
      <c r="G921" s="15">
        <f>ROUND(E921*F921,2)</f>
        <v>2473.1999999999998</v>
      </c>
    </row>
    <row r="922" spans="1:7" ht="78.75" x14ac:dyDescent="0.25">
      <c r="A922" s="16"/>
      <c r="B922" s="16"/>
      <c r="C922" s="16"/>
      <c r="D922" s="17" t="s">
        <v>1206</v>
      </c>
      <c r="E922" s="16"/>
      <c r="F922" s="16"/>
      <c r="G922" s="16"/>
    </row>
    <row r="923" spans="1:7" x14ac:dyDescent="0.25">
      <c r="A923" s="16"/>
      <c r="B923" s="16"/>
      <c r="C923" s="16"/>
      <c r="D923" s="35" t="s">
        <v>1207</v>
      </c>
      <c r="E923" s="14">
        <v>1</v>
      </c>
      <c r="F923" s="18">
        <f>G921</f>
        <v>2473.1999999999998</v>
      </c>
      <c r="G923" s="18">
        <f>ROUND(E923*F923,2)</f>
        <v>2473.1999999999998</v>
      </c>
    </row>
    <row r="924" spans="1:7" ht="0.95" customHeight="1" x14ac:dyDescent="0.25">
      <c r="A924" s="19"/>
      <c r="B924" s="19"/>
      <c r="C924" s="19"/>
      <c r="D924" s="36"/>
      <c r="E924" s="19"/>
      <c r="F924" s="19"/>
      <c r="G924" s="19"/>
    </row>
    <row r="925" spans="1:7" x14ac:dyDescent="0.25">
      <c r="A925" s="25" t="s">
        <v>1208</v>
      </c>
      <c r="B925" s="25" t="s">
        <v>9</v>
      </c>
      <c r="C925" s="25" t="s">
        <v>10</v>
      </c>
      <c r="D925" s="39" t="s">
        <v>1209</v>
      </c>
      <c r="E925" s="26">
        <f>E932</f>
        <v>1</v>
      </c>
      <c r="F925" s="26">
        <f>F932</f>
        <v>1193.4000000000001</v>
      </c>
      <c r="G925" s="26">
        <f>G932</f>
        <v>1193.4000000000001</v>
      </c>
    </row>
    <row r="926" spans="1:7" x14ac:dyDescent="0.25">
      <c r="A926" s="12" t="s">
        <v>1210</v>
      </c>
      <c r="B926" s="13" t="s">
        <v>16</v>
      </c>
      <c r="C926" s="13" t="s">
        <v>3</v>
      </c>
      <c r="D926" s="17" t="s">
        <v>1211</v>
      </c>
      <c r="E926" s="14">
        <v>12</v>
      </c>
      <c r="F926" s="14">
        <v>73.760000000000005</v>
      </c>
      <c r="G926" s="15">
        <f>ROUND(E926*F926,2)</f>
        <v>885.12</v>
      </c>
    </row>
    <row r="927" spans="1:7" ht="393.75" x14ac:dyDescent="0.25">
      <c r="A927" s="16"/>
      <c r="B927" s="16"/>
      <c r="C927" s="16"/>
      <c r="D927" s="17" t="s">
        <v>1212</v>
      </c>
      <c r="E927" s="16"/>
      <c r="F927" s="16"/>
      <c r="G927" s="16"/>
    </row>
    <row r="928" spans="1:7" x14ac:dyDescent="0.25">
      <c r="A928" s="12" t="s">
        <v>1213</v>
      </c>
      <c r="B928" s="13" t="s">
        <v>16</v>
      </c>
      <c r="C928" s="13" t="s">
        <v>3</v>
      </c>
      <c r="D928" s="17" t="s">
        <v>1214</v>
      </c>
      <c r="E928" s="14">
        <v>2</v>
      </c>
      <c r="F928" s="14">
        <v>84.69</v>
      </c>
      <c r="G928" s="15">
        <f>ROUND(E928*F928,2)</f>
        <v>169.38</v>
      </c>
    </row>
    <row r="929" spans="1:7" ht="337.5" x14ac:dyDescent="0.25">
      <c r="A929" s="16"/>
      <c r="B929" s="16"/>
      <c r="C929" s="16"/>
      <c r="D929" s="17" t="s">
        <v>1215</v>
      </c>
      <c r="E929" s="16"/>
      <c r="F929" s="16"/>
      <c r="G929" s="16"/>
    </row>
    <row r="930" spans="1:7" x14ac:dyDescent="0.25">
      <c r="A930" s="12" t="s">
        <v>1216</v>
      </c>
      <c r="B930" s="13" t="s">
        <v>16</v>
      </c>
      <c r="C930" s="13" t="s">
        <v>3</v>
      </c>
      <c r="D930" s="17" t="s">
        <v>1217</v>
      </c>
      <c r="E930" s="14">
        <v>2</v>
      </c>
      <c r="F930" s="14">
        <v>69.45</v>
      </c>
      <c r="G930" s="15">
        <f>ROUND(E930*F930,2)</f>
        <v>138.9</v>
      </c>
    </row>
    <row r="931" spans="1:7" ht="292.5" x14ac:dyDescent="0.25">
      <c r="A931" s="16"/>
      <c r="B931" s="16"/>
      <c r="C931" s="16"/>
      <c r="D931" s="17" t="s">
        <v>1218</v>
      </c>
      <c r="E931" s="16"/>
      <c r="F931" s="16"/>
      <c r="G931" s="16"/>
    </row>
    <row r="932" spans="1:7" x14ac:dyDescent="0.25">
      <c r="A932" s="16"/>
      <c r="B932" s="16"/>
      <c r="C932" s="16"/>
      <c r="D932" s="35" t="s">
        <v>1219</v>
      </c>
      <c r="E932" s="14">
        <v>1</v>
      </c>
      <c r="F932" s="18">
        <f>G926+G928+G930</f>
        <v>1193.4000000000001</v>
      </c>
      <c r="G932" s="18">
        <f>ROUND(E932*F932,2)</f>
        <v>1193.4000000000001</v>
      </c>
    </row>
    <row r="933" spans="1:7" ht="0.95" customHeight="1" x14ac:dyDescent="0.25">
      <c r="A933" s="19"/>
      <c r="B933" s="19"/>
      <c r="C933" s="19"/>
      <c r="D933" s="36"/>
      <c r="E933" s="19"/>
      <c r="F933" s="19"/>
      <c r="G933" s="19"/>
    </row>
    <row r="934" spans="1:7" x14ac:dyDescent="0.25">
      <c r="A934" s="16"/>
      <c r="B934" s="16"/>
      <c r="C934" s="16"/>
      <c r="D934" s="35" t="s">
        <v>1220</v>
      </c>
      <c r="E934" s="14">
        <v>1</v>
      </c>
      <c r="F934" s="18">
        <f>G905+G920+G925</f>
        <v>6620.78</v>
      </c>
      <c r="G934" s="18">
        <f>ROUND(E934*F934,2)</f>
        <v>6620.78</v>
      </c>
    </row>
    <row r="935" spans="1:7" ht="0.95" customHeight="1" x14ac:dyDescent="0.25">
      <c r="A935" s="19"/>
      <c r="B935" s="19"/>
      <c r="C935" s="19"/>
      <c r="D935" s="36"/>
      <c r="E935" s="19"/>
      <c r="F935" s="19"/>
      <c r="G935" s="19"/>
    </row>
    <row r="936" spans="1:7" x14ac:dyDescent="0.25">
      <c r="A936" s="23" t="s">
        <v>1221</v>
      </c>
      <c r="B936" s="23" t="s">
        <v>9</v>
      </c>
      <c r="C936" s="23" t="s">
        <v>10</v>
      </c>
      <c r="D936" s="38" t="s">
        <v>1222</v>
      </c>
      <c r="E936" s="24">
        <f>E975</f>
        <v>1</v>
      </c>
      <c r="F936" s="24">
        <f>F975</f>
        <v>21791.279999999999</v>
      </c>
      <c r="G936" s="24">
        <f>G975</f>
        <v>21791.279999999999</v>
      </c>
    </row>
    <row r="937" spans="1:7" x14ac:dyDescent="0.25">
      <c r="A937" s="25" t="s">
        <v>1223</v>
      </c>
      <c r="B937" s="25" t="s">
        <v>9</v>
      </c>
      <c r="C937" s="25" t="s">
        <v>10</v>
      </c>
      <c r="D937" s="39" t="s">
        <v>1224</v>
      </c>
      <c r="E937" s="26">
        <f>E940</f>
        <v>1</v>
      </c>
      <c r="F937" s="26">
        <f>F940</f>
        <v>6395.15</v>
      </c>
      <c r="G937" s="26">
        <f>G940</f>
        <v>6395.15</v>
      </c>
    </row>
    <row r="938" spans="1:7" ht="22.5" x14ac:dyDescent="0.25">
      <c r="A938" s="12" t="s">
        <v>1225</v>
      </c>
      <c r="B938" s="13" t="s">
        <v>16</v>
      </c>
      <c r="C938" s="13" t="s">
        <v>3</v>
      </c>
      <c r="D938" s="17" t="s">
        <v>1226</v>
      </c>
      <c r="E938" s="14">
        <v>1</v>
      </c>
      <c r="F938" s="14">
        <v>6395.15</v>
      </c>
      <c r="G938" s="15">
        <f>ROUND(E938*F938,2)</f>
        <v>6395.15</v>
      </c>
    </row>
    <row r="939" spans="1:7" ht="409.5" x14ac:dyDescent="0.25">
      <c r="A939" s="16"/>
      <c r="B939" s="16"/>
      <c r="C939" s="16"/>
      <c r="D939" s="17" t="s">
        <v>1227</v>
      </c>
      <c r="E939" s="16"/>
      <c r="F939" s="16"/>
      <c r="G939" s="16"/>
    </row>
    <row r="940" spans="1:7" x14ac:dyDescent="0.25">
      <c r="A940" s="16"/>
      <c r="B940" s="16"/>
      <c r="C940" s="16"/>
      <c r="D940" s="35" t="s">
        <v>1228</v>
      </c>
      <c r="E940" s="14">
        <v>1</v>
      </c>
      <c r="F940" s="18">
        <f>G938</f>
        <v>6395.15</v>
      </c>
      <c r="G940" s="18">
        <f>ROUND(E940*F940,2)</f>
        <v>6395.15</v>
      </c>
    </row>
    <row r="941" spans="1:7" ht="0.95" customHeight="1" x14ac:dyDescent="0.25">
      <c r="A941" s="19"/>
      <c r="B941" s="19"/>
      <c r="C941" s="19"/>
      <c r="D941" s="36"/>
      <c r="E941" s="19"/>
      <c r="F941" s="19"/>
      <c r="G941" s="19"/>
    </row>
    <row r="942" spans="1:7" x14ac:dyDescent="0.25">
      <c r="A942" s="25" t="s">
        <v>1229</v>
      </c>
      <c r="B942" s="25" t="s">
        <v>9</v>
      </c>
      <c r="C942" s="25" t="s">
        <v>10</v>
      </c>
      <c r="D942" s="39" t="s">
        <v>1230</v>
      </c>
      <c r="E942" s="26">
        <f>E947</f>
        <v>1</v>
      </c>
      <c r="F942" s="26">
        <f>F947</f>
        <v>2181.39</v>
      </c>
      <c r="G942" s="26">
        <f>G947</f>
        <v>2181.39</v>
      </c>
    </row>
    <row r="943" spans="1:7" x14ac:dyDescent="0.25">
      <c r="A943" s="12" t="s">
        <v>1231</v>
      </c>
      <c r="B943" s="13" t="s">
        <v>16</v>
      </c>
      <c r="C943" s="13" t="s">
        <v>142</v>
      </c>
      <c r="D943" s="17" t="s">
        <v>1232</v>
      </c>
      <c r="E943" s="14">
        <v>29</v>
      </c>
      <c r="F943" s="14">
        <v>36.57</v>
      </c>
      <c r="G943" s="15">
        <f>ROUND(E943*F943,2)</f>
        <v>1060.53</v>
      </c>
    </row>
    <row r="944" spans="1:7" ht="123.75" x14ac:dyDescent="0.25">
      <c r="A944" s="16"/>
      <c r="B944" s="16"/>
      <c r="C944" s="16"/>
      <c r="D944" s="17" t="s">
        <v>1233</v>
      </c>
      <c r="E944" s="16"/>
      <c r="F944" s="16"/>
      <c r="G944" s="16"/>
    </row>
    <row r="945" spans="1:7" x14ac:dyDescent="0.25">
      <c r="A945" s="12" t="s">
        <v>1234</v>
      </c>
      <c r="B945" s="13" t="s">
        <v>16</v>
      </c>
      <c r="C945" s="13" t="s">
        <v>142</v>
      </c>
      <c r="D945" s="17" t="s">
        <v>1235</v>
      </c>
      <c r="E945" s="14">
        <v>26</v>
      </c>
      <c r="F945" s="14">
        <v>43.11</v>
      </c>
      <c r="G945" s="15">
        <f>ROUND(E945*F945,2)</f>
        <v>1120.8599999999999</v>
      </c>
    </row>
    <row r="946" spans="1:7" ht="123.75" x14ac:dyDescent="0.25">
      <c r="A946" s="16"/>
      <c r="B946" s="16"/>
      <c r="C946" s="16"/>
      <c r="D946" s="17" t="s">
        <v>1236</v>
      </c>
      <c r="E946" s="16"/>
      <c r="F946" s="16"/>
      <c r="G946" s="16"/>
    </row>
    <row r="947" spans="1:7" x14ac:dyDescent="0.25">
      <c r="A947" s="16"/>
      <c r="B947" s="16"/>
      <c r="C947" s="16"/>
      <c r="D947" s="35" t="s">
        <v>1237</v>
      </c>
      <c r="E947" s="14">
        <v>1</v>
      </c>
      <c r="F947" s="18">
        <f>G943+G945</f>
        <v>2181.39</v>
      </c>
      <c r="G947" s="18">
        <f>ROUND(E947*F947,2)</f>
        <v>2181.39</v>
      </c>
    </row>
    <row r="948" spans="1:7" ht="0.95" customHeight="1" x14ac:dyDescent="0.25">
      <c r="A948" s="19"/>
      <c r="B948" s="19"/>
      <c r="C948" s="19"/>
      <c r="D948" s="36"/>
      <c r="E948" s="19"/>
      <c r="F948" s="19"/>
      <c r="G948" s="19"/>
    </row>
    <row r="949" spans="1:7" x14ac:dyDescent="0.25">
      <c r="A949" s="25" t="s">
        <v>1238</v>
      </c>
      <c r="B949" s="25" t="s">
        <v>9</v>
      </c>
      <c r="C949" s="25" t="s">
        <v>10</v>
      </c>
      <c r="D949" s="39" t="s">
        <v>1239</v>
      </c>
      <c r="E949" s="26">
        <f>E956</f>
        <v>1</v>
      </c>
      <c r="F949" s="26">
        <f>F956</f>
        <v>7359.35</v>
      </c>
      <c r="G949" s="26">
        <f>G956</f>
        <v>7359.35</v>
      </c>
    </row>
    <row r="950" spans="1:7" x14ac:dyDescent="0.25">
      <c r="A950" s="12" t="s">
        <v>1240</v>
      </c>
      <c r="B950" s="13" t="s">
        <v>16</v>
      </c>
      <c r="C950" s="13" t="s">
        <v>3</v>
      </c>
      <c r="D950" s="17" t="s">
        <v>714</v>
      </c>
      <c r="E950" s="14">
        <v>4</v>
      </c>
      <c r="F950" s="14">
        <v>1633.09</v>
      </c>
      <c r="G950" s="15">
        <f>ROUND(E950*F950,2)</f>
        <v>6532.36</v>
      </c>
    </row>
    <row r="951" spans="1:7" ht="258.75" x14ac:dyDescent="0.25">
      <c r="A951" s="16"/>
      <c r="B951" s="16"/>
      <c r="C951" s="16"/>
      <c r="D951" s="17" t="s">
        <v>715</v>
      </c>
      <c r="E951" s="16"/>
      <c r="F951" s="16"/>
      <c r="G951" s="16"/>
    </row>
    <row r="952" spans="1:7" x14ac:dyDescent="0.25">
      <c r="A952" s="12" t="s">
        <v>1241</v>
      </c>
      <c r="B952" s="13" t="s">
        <v>16</v>
      </c>
      <c r="C952" s="13" t="s">
        <v>3</v>
      </c>
      <c r="D952" s="17" t="s">
        <v>1242</v>
      </c>
      <c r="E952" s="14">
        <v>1</v>
      </c>
      <c r="F952" s="14">
        <v>680.67</v>
      </c>
      <c r="G952" s="15">
        <f>ROUND(E952*F952,2)</f>
        <v>680.67</v>
      </c>
    </row>
    <row r="953" spans="1:7" ht="146.25" x14ac:dyDescent="0.25">
      <c r="A953" s="16"/>
      <c r="B953" s="16"/>
      <c r="C953" s="16"/>
      <c r="D953" s="17" t="s">
        <v>1243</v>
      </c>
      <c r="E953" s="16"/>
      <c r="F953" s="16"/>
      <c r="G953" s="16"/>
    </row>
    <row r="954" spans="1:7" x14ac:dyDescent="0.25">
      <c r="A954" s="12" t="s">
        <v>1244</v>
      </c>
      <c r="B954" s="13" t="s">
        <v>16</v>
      </c>
      <c r="C954" s="13" t="s">
        <v>3</v>
      </c>
      <c r="D954" s="17" t="s">
        <v>1245</v>
      </c>
      <c r="E954" s="14">
        <v>1</v>
      </c>
      <c r="F954" s="14">
        <v>146.32</v>
      </c>
      <c r="G954" s="15">
        <f>ROUND(E954*F954,2)</f>
        <v>146.32</v>
      </c>
    </row>
    <row r="955" spans="1:7" ht="112.5" x14ac:dyDescent="0.25">
      <c r="A955" s="16"/>
      <c r="B955" s="16"/>
      <c r="C955" s="16"/>
      <c r="D955" s="17" t="s">
        <v>1246</v>
      </c>
      <c r="E955" s="16"/>
      <c r="F955" s="16"/>
      <c r="G955" s="16"/>
    </row>
    <row r="956" spans="1:7" x14ac:dyDescent="0.25">
      <c r="A956" s="16"/>
      <c r="B956" s="16"/>
      <c r="C956" s="16"/>
      <c r="D956" s="35" t="s">
        <v>1247</v>
      </c>
      <c r="E956" s="14">
        <v>1</v>
      </c>
      <c r="F956" s="18">
        <f>G950+G952+G954</f>
        <v>7359.35</v>
      </c>
      <c r="G956" s="18">
        <f>ROUND(E956*F956,2)</f>
        <v>7359.35</v>
      </c>
    </row>
    <row r="957" spans="1:7" ht="0.95" customHeight="1" x14ac:dyDescent="0.25">
      <c r="A957" s="19"/>
      <c r="B957" s="19"/>
      <c r="C957" s="19"/>
      <c r="D957" s="36"/>
      <c r="E957" s="19"/>
      <c r="F957" s="19"/>
      <c r="G957" s="19"/>
    </row>
    <row r="958" spans="1:7" x14ac:dyDescent="0.25">
      <c r="A958" s="25" t="s">
        <v>1248</v>
      </c>
      <c r="B958" s="25" t="s">
        <v>9</v>
      </c>
      <c r="C958" s="25" t="s">
        <v>10</v>
      </c>
      <c r="D958" s="39" t="s">
        <v>1249</v>
      </c>
      <c r="E958" s="26">
        <f>E961</f>
        <v>1</v>
      </c>
      <c r="F958" s="26">
        <f>F961</f>
        <v>849.18</v>
      </c>
      <c r="G958" s="26">
        <f>G961</f>
        <v>849.18</v>
      </c>
    </row>
    <row r="959" spans="1:7" x14ac:dyDescent="0.25">
      <c r="A959" s="12" t="s">
        <v>1250</v>
      </c>
      <c r="B959" s="13" t="s">
        <v>16</v>
      </c>
      <c r="C959" s="13" t="s">
        <v>3</v>
      </c>
      <c r="D959" s="17" t="s">
        <v>1251</v>
      </c>
      <c r="E959" s="14">
        <v>2</v>
      </c>
      <c r="F959" s="14">
        <v>424.59</v>
      </c>
      <c r="G959" s="15">
        <f>ROUND(E959*F959,2)</f>
        <v>849.18</v>
      </c>
    </row>
    <row r="960" spans="1:7" ht="168.75" x14ac:dyDescent="0.25">
      <c r="A960" s="16"/>
      <c r="B960" s="16"/>
      <c r="C960" s="16"/>
      <c r="D960" s="17" t="s">
        <v>1252</v>
      </c>
      <c r="E960" s="16"/>
      <c r="F960" s="16"/>
      <c r="G960" s="16"/>
    </row>
    <row r="961" spans="1:7" x14ac:dyDescent="0.25">
      <c r="A961" s="16"/>
      <c r="B961" s="16"/>
      <c r="C961" s="16"/>
      <c r="D961" s="35" t="s">
        <v>1253</v>
      </c>
      <c r="E961" s="14">
        <v>1</v>
      </c>
      <c r="F961" s="18">
        <f>G959</f>
        <v>849.18</v>
      </c>
      <c r="G961" s="18">
        <f>ROUND(E961*F961,2)</f>
        <v>849.18</v>
      </c>
    </row>
    <row r="962" spans="1:7" ht="0.95" customHeight="1" x14ac:dyDescent="0.25">
      <c r="A962" s="19"/>
      <c r="B962" s="19"/>
      <c r="C962" s="19"/>
      <c r="D962" s="36"/>
      <c r="E962" s="19"/>
      <c r="F962" s="19"/>
      <c r="G962" s="19"/>
    </row>
    <row r="963" spans="1:7" x14ac:dyDescent="0.25">
      <c r="A963" s="25" t="s">
        <v>1254</v>
      </c>
      <c r="B963" s="25" t="s">
        <v>9</v>
      </c>
      <c r="C963" s="25" t="s">
        <v>10</v>
      </c>
      <c r="D963" s="39" t="s">
        <v>1255</v>
      </c>
      <c r="E963" s="26">
        <f>E968</f>
        <v>1</v>
      </c>
      <c r="F963" s="26">
        <f>F968</f>
        <v>2361.92</v>
      </c>
      <c r="G963" s="26">
        <f>G968</f>
        <v>2361.92</v>
      </c>
    </row>
    <row r="964" spans="1:7" x14ac:dyDescent="0.25">
      <c r="A964" s="12" t="s">
        <v>1256</v>
      </c>
      <c r="B964" s="13" t="s">
        <v>16</v>
      </c>
      <c r="C964" s="13" t="s">
        <v>3</v>
      </c>
      <c r="D964" s="17" t="s">
        <v>1257</v>
      </c>
      <c r="E964" s="14">
        <v>16</v>
      </c>
      <c r="F964" s="14">
        <v>111.04</v>
      </c>
      <c r="G964" s="15">
        <f>ROUND(E964*F964,2)</f>
        <v>1776.64</v>
      </c>
    </row>
    <row r="965" spans="1:7" ht="112.5" x14ac:dyDescent="0.25">
      <c r="A965" s="16"/>
      <c r="B965" s="16"/>
      <c r="C965" s="16"/>
      <c r="D965" s="17" t="s">
        <v>1258</v>
      </c>
      <c r="E965" s="16"/>
      <c r="F965" s="16"/>
      <c r="G965" s="16"/>
    </row>
    <row r="966" spans="1:7" x14ac:dyDescent="0.25">
      <c r="A966" s="12" t="s">
        <v>1259</v>
      </c>
      <c r="B966" s="13" t="s">
        <v>16</v>
      </c>
      <c r="C966" s="13" t="s">
        <v>3</v>
      </c>
      <c r="D966" s="17" t="s">
        <v>1260</v>
      </c>
      <c r="E966" s="14">
        <v>4</v>
      </c>
      <c r="F966" s="14">
        <v>146.32</v>
      </c>
      <c r="G966" s="15">
        <f>ROUND(E966*F966,2)</f>
        <v>585.28</v>
      </c>
    </row>
    <row r="967" spans="1:7" ht="112.5" x14ac:dyDescent="0.25">
      <c r="A967" s="16"/>
      <c r="B967" s="16"/>
      <c r="C967" s="16"/>
      <c r="D967" s="17" t="s">
        <v>1261</v>
      </c>
      <c r="E967" s="16"/>
      <c r="F967" s="16"/>
      <c r="G967" s="16"/>
    </row>
    <row r="968" spans="1:7" x14ac:dyDescent="0.25">
      <c r="A968" s="16"/>
      <c r="B968" s="16"/>
      <c r="C968" s="16"/>
      <c r="D968" s="35" t="s">
        <v>1262</v>
      </c>
      <c r="E968" s="14">
        <v>1</v>
      </c>
      <c r="F968" s="18">
        <f>G964+G966</f>
        <v>2361.92</v>
      </c>
      <c r="G968" s="18">
        <f>ROUND(E968*F968,2)</f>
        <v>2361.92</v>
      </c>
    </row>
    <row r="969" spans="1:7" ht="0.95" customHeight="1" x14ac:dyDescent="0.25">
      <c r="A969" s="19"/>
      <c r="B969" s="19"/>
      <c r="C969" s="19"/>
      <c r="D969" s="36"/>
      <c r="E969" s="19"/>
      <c r="F969" s="19"/>
      <c r="G969" s="19"/>
    </row>
    <row r="970" spans="1:7" x14ac:dyDescent="0.25">
      <c r="A970" s="25" t="s">
        <v>1263</v>
      </c>
      <c r="B970" s="25" t="s">
        <v>9</v>
      </c>
      <c r="C970" s="25" t="s">
        <v>10</v>
      </c>
      <c r="D970" s="39" t="s">
        <v>1264</v>
      </c>
      <c r="E970" s="26">
        <f>E973</f>
        <v>1</v>
      </c>
      <c r="F970" s="26">
        <f>F973</f>
        <v>2644.29</v>
      </c>
      <c r="G970" s="26">
        <f>G973</f>
        <v>2644.29</v>
      </c>
    </row>
    <row r="971" spans="1:7" x14ac:dyDescent="0.25">
      <c r="A971" s="12" t="s">
        <v>1265</v>
      </c>
      <c r="B971" s="13" t="s">
        <v>16</v>
      </c>
      <c r="C971" s="13" t="s">
        <v>3</v>
      </c>
      <c r="D971" s="17" t="s">
        <v>1266</v>
      </c>
      <c r="E971" s="14">
        <v>11</v>
      </c>
      <c r="F971" s="14">
        <v>240.39</v>
      </c>
      <c r="G971" s="15">
        <f>ROUND(E971*F971,2)</f>
        <v>2644.29</v>
      </c>
    </row>
    <row r="972" spans="1:7" ht="56.25" x14ac:dyDescent="0.25">
      <c r="A972" s="16"/>
      <c r="B972" s="16"/>
      <c r="C972" s="16"/>
      <c r="D972" s="17" t="s">
        <v>1267</v>
      </c>
      <c r="E972" s="16"/>
      <c r="F972" s="16"/>
      <c r="G972" s="16"/>
    </row>
    <row r="973" spans="1:7" x14ac:dyDescent="0.25">
      <c r="A973" s="16"/>
      <c r="B973" s="16"/>
      <c r="C973" s="16"/>
      <c r="D973" s="35" t="s">
        <v>1268</v>
      </c>
      <c r="E973" s="14">
        <v>1</v>
      </c>
      <c r="F973" s="18">
        <f>G971</f>
        <v>2644.29</v>
      </c>
      <c r="G973" s="18">
        <f>ROUND(E973*F973,2)</f>
        <v>2644.29</v>
      </c>
    </row>
    <row r="974" spans="1:7" ht="0.95" customHeight="1" x14ac:dyDescent="0.25">
      <c r="A974" s="19"/>
      <c r="B974" s="19"/>
      <c r="C974" s="19"/>
      <c r="D974" s="36"/>
      <c r="E974" s="19"/>
      <c r="F974" s="19"/>
      <c r="G974" s="19"/>
    </row>
    <row r="975" spans="1:7" x14ac:dyDescent="0.25">
      <c r="A975" s="16"/>
      <c r="B975" s="16"/>
      <c r="C975" s="16"/>
      <c r="D975" s="35" t="s">
        <v>1269</v>
      </c>
      <c r="E975" s="14">
        <v>1</v>
      </c>
      <c r="F975" s="18">
        <f>G937+G942+G949+G958+G963+G970</f>
        <v>21791.279999999999</v>
      </c>
      <c r="G975" s="18">
        <f>ROUND(E975*F975,2)</f>
        <v>21791.279999999999</v>
      </c>
    </row>
    <row r="976" spans="1:7" ht="0.95" customHeight="1" x14ac:dyDescent="0.25">
      <c r="A976" s="19"/>
      <c r="B976" s="19"/>
      <c r="C976" s="19"/>
      <c r="D976" s="36"/>
      <c r="E976" s="19"/>
      <c r="F976" s="19"/>
      <c r="G976" s="19"/>
    </row>
    <row r="977" spans="1:7" x14ac:dyDescent="0.25">
      <c r="A977" s="23" t="s">
        <v>1270</v>
      </c>
      <c r="B977" s="23" t="s">
        <v>9</v>
      </c>
      <c r="C977" s="23" t="s">
        <v>10</v>
      </c>
      <c r="D977" s="38" t="s">
        <v>1271</v>
      </c>
      <c r="E977" s="24">
        <f>E983</f>
        <v>1</v>
      </c>
      <c r="F977" s="24">
        <f>F983</f>
        <v>470.4</v>
      </c>
      <c r="G977" s="24">
        <f>G983</f>
        <v>470.4</v>
      </c>
    </row>
    <row r="978" spans="1:7" x14ac:dyDescent="0.25">
      <c r="A978" s="25" t="s">
        <v>1272</v>
      </c>
      <c r="B978" s="25" t="s">
        <v>9</v>
      </c>
      <c r="C978" s="25" t="s">
        <v>10</v>
      </c>
      <c r="D978" s="39" t="s">
        <v>1273</v>
      </c>
      <c r="E978" s="26">
        <f>E981</f>
        <v>1</v>
      </c>
      <c r="F978" s="26">
        <f>F981</f>
        <v>470.4</v>
      </c>
      <c r="G978" s="26">
        <f>G981</f>
        <v>470.4</v>
      </c>
    </row>
    <row r="979" spans="1:7" ht="22.5" x14ac:dyDescent="0.25">
      <c r="A979" s="12" t="s">
        <v>1274</v>
      </c>
      <c r="B979" s="13" t="s">
        <v>16</v>
      </c>
      <c r="C979" s="13" t="s">
        <v>3</v>
      </c>
      <c r="D979" s="17" t="s">
        <v>1275</v>
      </c>
      <c r="E979" s="14">
        <v>24</v>
      </c>
      <c r="F979" s="14">
        <v>19.600000000000001</v>
      </c>
      <c r="G979" s="15">
        <f>ROUND(E979*F979,2)</f>
        <v>470.4</v>
      </c>
    </row>
    <row r="980" spans="1:7" ht="90" x14ac:dyDescent="0.25">
      <c r="A980" s="16"/>
      <c r="B980" s="16"/>
      <c r="C980" s="16"/>
      <c r="D980" s="17" t="s">
        <v>1276</v>
      </c>
      <c r="E980" s="16"/>
      <c r="F980" s="16"/>
      <c r="G980" s="16"/>
    </row>
    <row r="981" spans="1:7" x14ac:dyDescent="0.25">
      <c r="A981" s="16"/>
      <c r="B981" s="16"/>
      <c r="C981" s="16"/>
      <c r="D981" s="35" t="s">
        <v>1277</v>
      </c>
      <c r="E981" s="14">
        <v>1</v>
      </c>
      <c r="F981" s="18">
        <f>G979</f>
        <v>470.4</v>
      </c>
      <c r="G981" s="18">
        <f>ROUND(E981*F981,2)</f>
        <v>470.4</v>
      </c>
    </row>
    <row r="982" spans="1:7" ht="0.95" customHeight="1" x14ac:dyDescent="0.25">
      <c r="A982" s="19"/>
      <c r="B982" s="19"/>
      <c r="C982" s="19"/>
      <c r="D982" s="36"/>
      <c r="E982" s="19"/>
      <c r="F982" s="19"/>
      <c r="G982" s="19"/>
    </row>
    <row r="983" spans="1:7" x14ac:dyDescent="0.25">
      <c r="A983" s="16"/>
      <c r="B983" s="16"/>
      <c r="C983" s="16"/>
      <c r="D983" s="35" t="s">
        <v>1278</v>
      </c>
      <c r="E983" s="14">
        <v>1</v>
      </c>
      <c r="F983" s="18">
        <f>G978</f>
        <v>470.4</v>
      </c>
      <c r="G983" s="18">
        <f>ROUND(E983*F983,2)</f>
        <v>470.4</v>
      </c>
    </row>
    <row r="984" spans="1:7" ht="0.95" customHeight="1" x14ac:dyDescent="0.25">
      <c r="A984" s="19"/>
      <c r="B984" s="19"/>
      <c r="C984" s="19"/>
      <c r="D984" s="36"/>
      <c r="E984" s="19"/>
      <c r="F984" s="19"/>
      <c r="G984" s="19"/>
    </row>
    <row r="985" spans="1:7" x14ac:dyDescent="0.25">
      <c r="A985" s="23" t="s">
        <v>1279</v>
      </c>
      <c r="B985" s="23" t="s">
        <v>9</v>
      </c>
      <c r="C985" s="23" t="s">
        <v>10</v>
      </c>
      <c r="D985" s="38" t="s">
        <v>1280</v>
      </c>
      <c r="E985" s="24">
        <f>E988</f>
        <v>1</v>
      </c>
      <c r="F985" s="24">
        <f>F988</f>
        <v>3526.8</v>
      </c>
      <c r="G985" s="24">
        <f>G988</f>
        <v>3526.8</v>
      </c>
    </row>
    <row r="986" spans="1:7" ht="22.5" x14ac:dyDescent="0.25">
      <c r="A986" s="12" t="s">
        <v>1281</v>
      </c>
      <c r="B986" s="13" t="s">
        <v>16</v>
      </c>
      <c r="C986" s="13" t="s">
        <v>3</v>
      </c>
      <c r="D986" s="17" t="s">
        <v>1282</v>
      </c>
      <c r="E986" s="14">
        <v>60</v>
      </c>
      <c r="F986" s="14">
        <v>58.78</v>
      </c>
      <c r="G986" s="15">
        <f>ROUND(E986*F986,2)</f>
        <v>3526.8</v>
      </c>
    </row>
    <row r="987" spans="1:7" ht="90" x14ac:dyDescent="0.25">
      <c r="A987" s="16"/>
      <c r="B987" s="16"/>
      <c r="C987" s="16"/>
      <c r="D987" s="17" t="s">
        <v>1283</v>
      </c>
      <c r="E987" s="16"/>
      <c r="F987" s="16"/>
      <c r="G987" s="16"/>
    </row>
    <row r="988" spans="1:7" x14ac:dyDescent="0.25">
      <c r="A988" s="16"/>
      <c r="B988" s="16"/>
      <c r="C988" s="16"/>
      <c r="D988" s="35" t="s">
        <v>1284</v>
      </c>
      <c r="E988" s="14">
        <v>1</v>
      </c>
      <c r="F988" s="18">
        <f>G986</f>
        <v>3526.8</v>
      </c>
      <c r="G988" s="18">
        <f>ROUND(E988*F988,2)</f>
        <v>3526.8</v>
      </c>
    </row>
    <row r="989" spans="1:7" ht="0.95" customHeight="1" x14ac:dyDescent="0.25">
      <c r="A989" s="19"/>
      <c r="B989" s="19"/>
      <c r="C989" s="19"/>
      <c r="D989" s="36"/>
      <c r="E989" s="19"/>
      <c r="F989" s="19"/>
      <c r="G989" s="19"/>
    </row>
    <row r="990" spans="1:7" x14ac:dyDescent="0.25">
      <c r="A990" s="23" t="s">
        <v>1285</v>
      </c>
      <c r="B990" s="23" t="s">
        <v>9</v>
      </c>
      <c r="C990" s="23" t="s">
        <v>10</v>
      </c>
      <c r="D990" s="38" t="s">
        <v>1286</v>
      </c>
      <c r="E990" s="24">
        <f>E993</f>
        <v>1</v>
      </c>
      <c r="F990" s="24">
        <f>F993</f>
        <v>535.64</v>
      </c>
      <c r="G990" s="24">
        <f>G993</f>
        <v>535.64</v>
      </c>
    </row>
    <row r="991" spans="1:7" x14ac:dyDescent="0.25">
      <c r="A991" s="12" t="s">
        <v>1287</v>
      </c>
      <c r="B991" s="13" t="s">
        <v>16</v>
      </c>
      <c r="C991" s="13" t="s">
        <v>3</v>
      </c>
      <c r="D991" s="17" t="s">
        <v>1288</v>
      </c>
      <c r="E991" s="14">
        <v>2</v>
      </c>
      <c r="F991" s="14">
        <v>267.82</v>
      </c>
      <c r="G991" s="15">
        <f>ROUND(E991*F991,2)</f>
        <v>535.64</v>
      </c>
    </row>
    <row r="992" spans="1:7" ht="180" x14ac:dyDescent="0.25">
      <c r="A992" s="16"/>
      <c r="B992" s="16"/>
      <c r="C992" s="16"/>
      <c r="D992" s="17" t="s">
        <v>1289</v>
      </c>
      <c r="E992" s="16"/>
      <c r="F992" s="16"/>
      <c r="G992" s="16"/>
    </row>
    <row r="993" spans="1:7" x14ac:dyDescent="0.25">
      <c r="A993" s="16"/>
      <c r="B993" s="16"/>
      <c r="C993" s="16"/>
      <c r="D993" s="35" t="s">
        <v>1290</v>
      </c>
      <c r="E993" s="14">
        <v>1</v>
      </c>
      <c r="F993" s="18">
        <f>G991</f>
        <v>535.64</v>
      </c>
      <c r="G993" s="18">
        <f>ROUND(E993*F993,2)</f>
        <v>535.64</v>
      </c>
    </row>
    <row r="994" spans="1:7" ht="0.95" customHeight="1" x14ac:dyDescent="0.25">
      <c r="A994" s="19"/>
      <c r="B994" s="19"/>
      <c r="C994" s="19"/>
      <c r="D994" s="36"/>
      <c r="E994" s="19"/>
      <c r="F994" s="19"/>
      <c r="G994" s="19"/>
    </row>
    <row r="995" spans="1:7" x14ac:dyDescent="0.25">
      <c r="A995" s="16"/>
      <c r="B995" s="16"/>
      <c r="C995" s="16"/>
      <c r="D995" s="35" t="s">
        <v>1291</v>
      </c>
      <c r="E995" s="14">
        <v>1</v>
      </c>
      <c r="F995" s="18">
        <f>G904+G936+G977+G985+G990</f>
        <v>32944.9</v>
      </c>
      <c r="G995" s="18">
        <f>ROUND(E995*F995,2)</f>
        <v>32944.9</v>
      </c>
    </row>
    <row r="996" spans="1:7" ht="0.95" customHeight="1" x14ac:dyDescent="0.25">
      <c r="A996" s="19"/>
      <c r="B996" s="19"/>
      <c r="C996" s="19"/>
      <c r="D996" s="36"/>
      <c r="E996" s="19"/>
      <c r="F996" s="19"/>
      <c r="G996" s="19"/>
    </row>
    <row r="997" spans="1:7" ht="22.5" x14ac:dyDescent="0.25">
      <c r="A997" s="20" t="s">
        <v>1292</v>
      </c>
      <c r="B997" s="20" t="s">
        <v>9</v>
      </c>
      <c r="C997" s="20" t="s">
        <v>10</v>
      </c>
      <c r="D997" s="37" t="s">
        <v>1293</v>
      </c>
      <c r="E997" s="21">
        <f>E1045</f>
        <v>1</v>
      </c>
      <c r="F997" s="21">
        <f>F1045</f>
        <v>194475.29</v>
      </c>
      <c r="G997" s="21">
        <f>G1045</f>
        <v>194475.29</v>
      </c>
    </row>
    <row r="998" spans="1:7" x14ac:dyDescent="0.25">
      <c r="A998" s="23" t="s">
        <v>1294</v>
      </c>
      <c r="B998" s="23" t="s">
        <v>9</v>
      </c>
      <c r="C998" s="23" t="s">
        <v>10</v>
      </c>
      <c r="D998" s="38" t="s">
        <v>1295</v>
      </c>
      <c r="E998" s="24">
        <f>E1001</f>
        <v>1</v>
      </c>
      <c r="F998" s="24">
        <f>F1001</f>
        <v>60358.48</v>
      </c>
      <c r="G998" s="24">
        <f>G1001</f>
        <v>60358.48</v>
      </c>
    </row>
    <row r="999" spans="1:7" ht="22.5" x14ac:dyDescent="0.25">
      <c r="A999" s="12" t="s">
        <v>1296</v>
      </c>
      <c r="B999" s="13" t="s">
        <v>16</v>
      </c>
      <c r="C999" s="13" t="s">
        <v>3</v>
      </c>
      <c r="D999" s="17" t="s">
        <v>1297</v>
      </c>
      <c r="E999" s="14">
        <v>28</v>
      </c>
      <c r="F999" s="14">
        <v>2155.66</v>
      </c>
      <c r="G999" s="15">
        <f>ROUND(E999*F999,2)</f>
        <v>60358.48</v>
      </c>
    </row>
    <row r="1000" spans="1:7" ht="405" x14ac:dyDescent="0.25">
      <c r="A1000" s="16"/>
      <c r="B1000" s="16"/>
      <c r="C1000" s="16"/>
      <c r="D1000" s="17" t="s">
        <v>1298</v>
      </c>
      <c r="E1000" s="16"/>
      <c r="F1000" s="16"/>
      <c r="G1000" s="16"/>
    </row>
    <row r="1001" spans="1:7" x14ac:dyDescent="0.25">
      <c r="A1001" s="16"/>
      <c r="B1001" s="16"/>
      <c r="C1001" s="16"/>
      <c r="D1001" s="35" t="s">
        <v>1299</v>
      </c>
      <c r="E1001" s="14">
        <v>1</v>
      </c>
      <c r="F1001" s="18">
        <f>G999</f>
        <v>60358.48</v>
      </c>
      <c r="G1001" s="18">
        <f>ROUND(E1001*F1001,2)</f>
        <v>60358.48</v>
      </c>
    </row>
    <row r="1002" spans="1:7" ht="0.95" customHeight="1" x14ac:dyDescent="0.25">
      <c r="A1002" s="19"/>
      <c r="B1002" s="19"/>
      <c r="C1002" s="19"/>
      <c r="D1002" s="36"/>
      <c r="E1002" s="19"/>
      <c r="F1002" s="19"/>
      <c r="G1002" s="19"/>
    </row>
    <row r="1003" spans="1:7" x14ac:dyDescent="0.25">
      <c r="A1003" s="23" t="s">
        <v>1300</v>
      </c>
      <c r="B1003" s="23" t="s">
        <v>9</v>
      </c>
      <c r="C1003" s="23" t="s">
        <v>10</v>
      </c>
      <c r="D1003" s="38" t="s">
        <v>1301</v>
      </c>
      <c r="E1003" s="24">
        <f>E1006</f>
        <v>1</v>
      </c>
      <c r="F1003" s="24">
        <f>F1006</f>
        <v>47006.68</v>
      </c>
      <c r="G1003" s="24">
        <f>G1006</f>
        <v>47006.68</v>
      </c>
    </row>
    <row r="1004" spans="1:7" x14ac:dyDescent="0.25">
      <c r="A1004" s="12" t="s">
        <v>1302</v>
      </c>
      <c r="B1004" s="13" t="s">
        <v>16</v>
      </c>
      <c r="C1004" s="13" t="s">
        <v>3</v>
      </c>
      <c r="D1004" s="17" t="s">
        <v>1303</v>
      </c>
      <c r="E1004" s="14">
        <v>28</v>
      </c>
      <c r="F1004" s="14">
        <v>1678.81</v>
      </c>
      <c r="G1004" s="15">
        <f>ROUND(E1004*F1004,2)</f>
        <v>47006.68</v>
      </c>
    </row>
    <row r="1005" spans="1:7" ht="281.25" x14ac:dyDescent="0.25">
      <c r="A1005" s="16"/>
      <c r="B1005" s="16"/>
      <c r="C1005" s="16"/>
      <c r="D1005" s="17" t="s">
        <v>1304</v>
      </c>
      <c r="E1005" s="16"/>
      <c r="F1005" s="16"/>
      <c r="G1005" s="16"/>
    </row>
    <row r="1006" spans="1:7" x14ac:dyDescent="0.25">
      <c r="A1006" s="16"/>
      <c r="B1006" s="16"/>
      <c r="C1006" s="16"/>
      <c r="D1006" s="35" t="s">
        <v>1305</v>
      </c>
      <c r="E1006" s="14">
        <v>1</v>
      </c>
      <c r="F1006" s="18">
        <f>G1004</f>
        <v>47006.68</v>
      </c>
      <c r="G1006" s="18">
        <f>ROUND(E1006*F1006,2)</f>
        <v>47006.68</v>
      </c>
    </row>
    <row r="1007" spans="1:7" ht="0.95" customHeight="1" x14ac:dyDescent="0.25">
      <c r="A1007" s="19"/>
      <c r="B1007" s="19"/>
      <c r="C1007" s="19"/>
      <c r="D1007" s="36"/>
      <c r="E1007" s="19"/>
      <c r="F1007" s="19"/>
      <c r="G1007" s="19"/>
    </row>
    <row r="1008" spans="1:7" x14ac:dyDescent="0.25">
      <c r="A1008" s="23" t="s">
        <v>1306</v>
      </c>
      <c r="B1008" s="23" t="s">
        <v>9</v>
      </c>
      <c r="C1008" s="23" t="s">
        <v>10</v>
      </c>
      <c r="D1008" s="38" t="s">
        <v>1307</v>
      </c>
      <c r="E1008" s="24">
        <f>E1013</f>
        <v>1</v>
      </c>
      <c r="F1008" s="24">
        <f>F1013</f>
        <v>37052.44</v>
      </c>
      <c r="G1008" s="24">
        <f>G1013</f>
        <v>37052.44</v>
      </c>
    </row>
    <row r="1009" spans="1:7" x14ac:dyDescent="0.25">
      <c r="A1009" s="12" t="s">
        <v>1308</v>
      </c>
      <c r="B1009" s="13" t="s">
        <v>16</v>
      </c>
      <c r="C1009" s="13" t="s">
        <v>142</v>
      </c>
      <c r="D1009" s="17" t="s">
        <v>1309</v>
      </c>
      <c r="E1009" s="14">
        <v>60</v>
      </c>
      <c r="F1009" s="14">
        <v>47.35</v>
      </c>
      <c r="G1009" s="15">
        <f>ROUND(E1009*F1009,2)</f>
        <v>2841</v>
      </c>
    </row>
    <row r="1010" spans="1:7" ht="33.75" x14ac:dyDescent="0.25">
      <c r="A1010" s="16"/>
      <c r="B1010" s="16"/>
      <c r="C1010" s="16"/>
      <c r="D1010" s="17" t="s">
        <v>1310</v>
      </c>
      <c r="E1010" s="16"/>
      <c r="F1010" s="16"/>
      <c r="G1010" s="16"/>
    </row>
    <row r="1011" spans="1:7" ht="22.5" x14ac:dyDescent="0.25">
      <c r="A1011" s="12" t="s">
        <v>1311</v>
      </c>
      <c r="B1011" s="13" t="s">
        <v>16</v>
      </c>
      <c r="C1011" s="13" t="s">
        <v>142</v>
      </c>
      <c r="D1011" s="17" t="s">
        <v>1312</v>
      </c>
      <c r="E1011" s="14">
        <v>857</v>
      </c>
      <c r="F1011" s="14">
        <v>39.92</v>
      </c>
      <c r="G1011" s="15">
        <f>ROUND(E1011*F1011,2)</f>
        <v>34211.440000000002</v>
      </c>
    </row>
    <row r="1012" spans="1:7" ht="146.25" x14ac:dyDescent="0.25">
      <c r="A1012" s="16"/>
      <c r="B1012" s="16"/>
      <c r="C1012" s="16"/>
      <c r="D1012" s="17" t="s">
        <v>1313</v>
      </c>
      <c r="E1012" s="16"/>
      <c r="F1012" s="16"/>
      <c r="G1012" s="16"/>
    </row>
    <row r="1013" spans="1:7" x14ac:dyDescent="0.25">
      <c r="A1013" s="16"/>
      <c r="B1013" s="16"/>
      <c r="C1013" s="16"/>
      <c r="D1013" s="35" t="s">
        <v>1314</v>
      </c>
      <c r="E1013" s="14">
        <v>1</v>
      </c>
      <c r="F1013" s="18">
        <f>G1009+G1011</f>
        <v>37052.44</v>
      </c>
      <c r="G1013" s="18">
        <f>ROUND(E1013*F1013,2)</f>
        <v>37052.44</v>
      </c>
    </row>
    <row r="1014" spans="1:7" ht="0.95" customHeight="1" x14ac:dyDescent="0.25">
      <c r="A1014" s="19"/>
      <c r="B1014" s="19"/>
      <c r="C1014" s="19"/>
      <c r="D1014" s="36"/>
      <c r="E1014" s="19"/>
      <c r="F1014" s="19"/>
      <c r="G1014" s="19"/>
    </row>
    <row r="1015" spans="1:7" x14ac:dyDescent="0.25">
      <c r="A1015" s="23" t="s">
        <v>1315</v>
      </c>
      <c r="B1015" s="23" t="s">
        <v>9</v>
      </c>
      <c r="C1015" s="23" t="s">
        <v>10</v>
      </c>
      <c r="D1015" s="38" t="s">
        <v>1316</v>
      </c>
      <c r="E1015" s="24">
        <f>E1018</f>
        <v>1</v>
      </c>
      <c r="F1015" s="24">
        <f>F1018</f>
        <v>19478.5</v>
      </c>
      <c r="G1015" s="24">
        <f>G1018</f>
        <v>19478.5</v>
      </c>
    </row>
    <row r="1016" spans="1:7" x14ac:dyDescent="0.25">
      <c r="A1016" s="12" t="s">
        <v>1317</v>
      </c>
      <c r="B1016" s="13" t="s">
        <v>16</v>
      </c>
      <c r="C1016" s="13" t="s">
        <v>87</v>
      </c>
      <c r="D1016" s="17" t="s">
        <v>1318</v>
      </c>
      <c r="E1016" s="14">
        <v>478</v>
      </c>
      <c r="F1016" s="14">
        <v>40.75</v>
      </c>
      <c r="G1016" s="15">
        <f>ROUND(E1016*F1016,2)</f>
        <v>19478.5</v>
      </c>
    </row>
    <row r="1017" spans="1:7" ht="281.25" x14ac:dyDescent="0.25">
      <c r="A1017" s="16"/>
      <c r="B1017" s="16"/>
      <c r="C1017" s="16"/>
      <c r="D1017" s="17" t="s">
        <v>1319</v>
      </c>
      <c r="E1017" s="16"/>
      <c r="F1017" s="16"/>
      <c r="G1017" s="16"/>
    </row>
    <row r="1018" spans="1:7" x14ac:dyDescent="0.25">
      <c r="A1018" s="16"/>
      <c r="B1018" s="16"/>
      <c r="C1018" s="16"/>
      <c r="D1018" s="35" t="s">
        <v>1320</v>
      </c>
      <c r="E1018" s="14">
        <v>1</v>
      </c>
      <c r="F1018" s="18">
        <f>G1016</f>
        <v>19478.5</v>
      </c>
      <c r="G1018" s="18">
        <f>ROUND(E1018*F1018,2)</f>
        <v>19478.5</v>
      </c>
    </row>
    <row r="1019" spans="1:7" ht="0.95" customHeight="1" x14ac:dyDescent="0.25">
      <c r="A1019" s="19"/>
      <c r="B1019" s="19"/>
      <c r="C1019" s="19"/>
      <c r="D1019" s="36"/>
      <c r="E1019" s="19"/>
      <c r="F1019" s="19"/>
      <c r="G1019" s="19"/>
    </row>
    <row r="1020" spans="1:7" x14ac:dyDescent="0.25">
      <c r="A1020" s="23" t="s">
        <v>1321</v>
      </c>
      <c r="B1020" s="23" t="s">
        <v>9</v>
      </c>
      <c r="C1020" s="23" t="s">
        <v>10</v>
      </c>
      <c r="D1020" s="38" t="s">
        <v>1322</v>
      </c>
      <c r="E1020" s="24">
        <f>E1031</f>
        <v>1</v>
      </c>
      <c r="F1020" s="24">
        <f>F1031</f>
        <v>20432.72</v>
      </c>
      <c r="G1020" s="24">
        <f>G1031</f>
        <v>20432.72</v>
      </c>
    </row>
    <row r="1021" spans="1:7" ht="22.5" x14ac:dyDescent="0.25">
      <c r="A1021" s="12" t="s">
        <v>1323</v>
      </c>
      <c r="B1021" s="13" t="s">
        <v>16</v>
      </c>
      <c r="C1021" s="13" t="s">
        <v>3</v>
      </c>
      <c r="D1021" s="17" t="s">
        <v>1324</v>
      </c>
      <c r="E1021" s="14">
        <v>84</v>
      </c>
      <c r="F1021" s="14">
        <v>81.099999999999994</v>
      </c>
      <c r="G1021" s="15">
        <f>ROUND(E1021*F1021,2)</f>
        <v>6812.4</v>
      </c>
    </row>
    <row r="1022" spans="1:7" ht="157.5" x14ac:dyDescent="0.25">
      <c r="A1022" s="16"/>
      <c r="B1022" s="16"/>
      <c r="C1022" s="16"/>
      <c r="D1022" s="17" t="s">
        <v>1325</v>
      </c>
      <c r="E1022" s="16"/>
      <c r="F1022" s="16"/>
      <c r="G1022" s="16"/>
    </row>
    <row r="1023" spans="1:7" ht="22.5" x14ac:dyDescent="0.25">
      <c r="A1023" s="12" t="s">
        <v>1326</v>
      </c>
      <c r="B1023" s="13" t="s">
        <v>16</v>
      </c>
      <c r="C1023" s="13" t="s">
        <v>3</v>
      </c>
      <c r="D1023" s="17" t="s">
        <v>1327</v>
      </c>
      <c r="E1023" s="14">
        <v>28</v>
      </c>
      <c r="F1023" s="14">
        <v>114.16</v>
      </c>
      <c r="G1023" s="15">
        <f>ROUND(E1023*F1023,2)</f>
        <v>3196.48</v>
      </c>
    </row>
    <row r="1024" spans="1:7" ht="157.5" x14ac:dyDescent="0.25">
      <c r="A1024" s="16"/>
      <c r="B1024" s="16"/>
      <c r="C1024" s="16"/>
      <c r="D1024" s="17" t="s">
        <v>1328</v>
      </c>
      <c r="E1024" s="16"/>
      <c r="F1024" s="16"/>
      <c r="G1024" s="16"/>
    </row>
    <row r="1025" spans="1:7" x14ac:dyDescent="0.25">
      <c r="A1025" s="12" t="s">
        <v>1329</v>
      </c>
      <c r="B1025" s="13" t="s">
        <v>16</v>
      </c>
      <c r="C1025" s="13" t="s">
        <v>3</v>
      </c>
      <c r="D1025" s="17" t="s">
        <v>1330</v>
      </c>
      <c r="E1025" s="14">
        <v>84</v>
      </c>
      <c r="F1025" s="14">
        <v>54.84</v>
      </c>
      <c r="G1025" s="15">
        <f>ROUND(E1025*F1025,2)</f>
        <v>4606.5600000000004</v>
      </c>
    </row>
    <row r="1026" spans="1:7" ht="146.25" x14ac:dyDescent="0.25">
      <c r="A1026" s="16"/>
      <c r="B1026" s="16"/>
      <c r="C1026" s="16"/>
      <c r="D1026" s="17" t="s">
        <v>1331</v>
      </c>
      <c r="E1026" s="16"/>
      <c r="F1026" s="16"/>
      <c r="G1026" s="16"/>
    </row>
    <row r="1027" spans="1:7" x14ac:dyDescent="0.25">
      <c r="A1027" s="12" t="s">
        <v>1332</v>
      </c>
      <c r="B1027" s="13" t="s">
        <v>16</v>
      </c>
      <c r="C1027" s="13" t="s">
        <v>3</v>
      </c>
      <c r="D1027" s="17" t="s">
        <v>1333</v>
      </c>
      <c r="E1027" s="14">
        <v>56</v>
      </c>
      <c r="F1027" s="14">
        <v>74.39</v>
      </c>
      <c r="G1027" s="15">
        <f>ROUND(E1027*F1027,2)</f>
        <v>4165.84</v>
      </c>
    </row>
    <row r="1028" spans="1:7" ht="146.25" x14ac:dyDescent="0.25">
      <c r="A1028" s="16"/>
      <c r="B1028" s="16"/>
      <c r="C1028" s="16"/>
      <c r="D1028" s="17" t="s">
        <v>1334</v>
      </c>
      <c r="E1028" s="16"/>
      <c r="F1028" s="16"/>
      <c r="G1028" s="16"/>
    </row>
    <row r="1029" spans="1:7" x14ac:dyDescent="0.25">
      <c r="A1029" s="12" t="s">
        <v>1335</v>
      </c>
      <c r="B1029" s="13" t="s">
        <v>16</v>
      </c>
      <c r="C1029" s="13" t="s">
        <v>3</v>
      </c>
      <c r="D1029" s="17" t="s">
        <v>1336</v>
      </c>
      <c r="E1029" s="14">
        <v>28</v>
      </c>
      <c r="F1029" s="14">
        <v>58.98</v>
      </c>
      <c r="G1029" s="15">
        <f>ROUND(E1029*F1029,2)</f>
        <v>1651.44</v>
      </c>
    </row>
    <row r="1030" spans="1:7" ht="90" x14ac:dyDescent="0.25">
      <c r="A1030" s="16"/>
      <c r="B1030" s="16"/>
      <c r="C1030" s="16"/>
      <c r="D1030" s="17" t="s">
        <v>1337</v>
      </c>
      <c r="E1030" s="16"/>
      <c r="F1030" s="16"/>
      <c r="G1030" s="16"/>
    </row>
    <row r="1031" spans="1:7" x14ac:dyDescent="0.25">
      <c r="A1031" s="16"/>
      <c r="B1031" s="16"/>
      <c r="C1031" s="16"/>
      <c r="D1031" s="35" t="s">
        <v>1338</v>
      </c>
      <c r="E1031" s="14">
        <v>1</v>
      </c>
      <c r="F1031" s="18">
        <f>G1021+G1023+G1025+G1027+G1029</f>
        <v>20432.72</v>
      </c>
      <c r="G1031" s="18">
        <f>ROUND(E1031*F1031,2)</f>
        <v>20432.72</v>
      </c>
    </row>
    <row r="1032" spans="1:7" ht="0.95" customHeight="1" x14ac:dyDescent="0.25">
      <c r="A1032" s="19"/>
      <c r="B1032" s="19"/>
      <c r="C1032" s="19"/>
      <c r="D1032" s="36"/>
      <c r="E1032" s="19"/>
      <c r="F1032" s="19"/>
      <c r="G1032" s="19"/>
    </row>
    <row r="1033" spans="1:7" x14ac:dyDescent="0.25">
      <c r="A1033" s="23" t="s">
        <v>1339</v>
      </c>
      <c r="B1033" s="23" t="s">
        <v>9</v>
      </c>
      <c r="C1033" s="23" t="s">
        <v>10</v>
      </c>
      <c r="D1033" s="38" t="s">
        <v>1340</v>
      </c>
      <c r="E1033" s="24">
        <f>E1038</f>
        <v>1</v>
      </c>
      <c r="F1033" s="24">
        <f>F1038</f>
        <v>7206.92</v>
      </c>
      <c r="G1033" s="24">
        <f>G1038</f>
        <v>7206.92</v>
      </c>
    </row>
    <row r="1034" spans="1:7" x14ac:dyDescent="0.25">
      <c r="A1034" s="12" t="s">
        <v>1341</v>
      </c>
      <c r="B1034" s="13" t="s">
        <v>16</v>
      </c>
      <c r="C1034" s="13" t="s">
        <v>3</v>
      </c>
      <c r="D1034" s="17" t="s">
        <v>1342</v>
      </c>
      <c r="E1034" s="14">
        <v>28</v>
      </c>
      <c r="F1034" s="14">
        <v>0.01</v>
      </c>
      <c r="G1034" s="15">
        <f>ROUND(E1034*F1034,2)</f>
        <v>0.28000000000000003</v>
      </c>
    </row>
    <row r="1035" spans="1:7" ht="67.5" x14ac:dyDescent="0.25">
      <c r="A1035" s="16"/>
      <c r="B1035" s="16"/>
      <c r="C1035" s="16"/>
      <c r="D1035" s="17" t="s">
        <v>1343</v>
      </c>
      <c r="E1035" s="16"/>
      <c r="F1035" s="16"/>
      <c r="G1035" s="16"/>
    </row>
    <row r="1036" spans="1:7" x14ac:dyDescent="0.25">
      <c r="A1036" s="12" t="s">
        <v>1344</v>
      </c>
      <c r="B1036" s="13" t="s">
        <v>16</v>
      </c>
      <c r="C1036" s="13" t="s">
        <v>3</v>
      </c>
      <c r="D1036" s="17" t="s">
        <v>1345</v>
      </c>
      <c r="E1036" s="14">
        <v>28</v>
      </c>
      <c r="F1036" s="14">
        <v>257.38</v>
      </c>
      <c r="G1036" s="15">
        <f>ROUND(E1036*F1036,2)</f>
        <v>7206.64</v>
      </c>
    </row>
    <row r="1037" spans="1:7" ht="135" x14ac:dyDescent="0.25">
      <c r="A1037" s="16"/>
      <c r="B1037" s="16"/>
      <c r="C1037" s="16"/>
      <c r="D1037" s="17" t="s">
        <v>1346</v>
      </c>
      <c r="E1037" s="16"/>
      <c r="F1037" s="16"/>
      <c r="G1037" s="16"/>
    </row>
    <row r="1038" spans="1:7" x14ac:dyDescent="0.25">
      <c r="A1038" s="16"/>
      <c r="B1038" s="16"/>
      <c r="C1038" s="16"/>
      <c r="D1038" s="35" t="s">
        <v>1347</v>
      </c>
      <c r="E1038" s="14">
        <v>1</v>
      </c>
      <c r="F1038" s="18">
        <f>G1034+G1036</f>
        <v>7206.92</v>
      </c>
      <c r="G1038" s="18">
        <f>ROUND(E1038*F1038,2)</f>
        <v>7206.92</v>
      </c>
    </row>
    <row r="1039" spans="1:7" ht="0.95" customHeight="1" x14ac:dyDescent="0.25">
      <c r="A1039" s="19"/>
      <c r="B1039" s="19"/>
      <c r="C1039" s="19"/>
      <c r="D1039" s="36"/>
      <c r="E1039" s="19"/>
      <c r="F1039" s="19"/>
      <c r="G1039" s="19"/>
    </row>
    <row r="1040" spans="1:7" x14ac:dyDescent="0.25">
      <c r="A1040" s="23" t="s">
        <v>1348</v>
      </c>
      <c r="B1040" s="23" t="s">
        <v>9</v>
      </c>
      <c r="C1040" s="23" t="s">
        <v>10</v>
      </c>
      <c r="D1040" s="38" t="s">
        <v>1144</v>
      </c>
      <c r="E1040" s="24">
        <f>E1043</f>
        <v>1</v>
      </c>
      <c r="F1040" s="24">
        <f>F1043</f>
        <v>2939.55</v>
      </c>
      <c r="G1040" s="24">
        <f>G1043</f>
        <v>2939.55</v>
      </c>
    </row>
    <row r="1041" spans="1:7" ht="22.5" x14ac:dyDescent="0.25">
      <c r="A1041" s="12" t="s">
        <v>1349</v>
      </c>
      <c r="B1041" s="13" t="s">
        <v>16</v>
      </c>
      <c r="C1041" s="13" t="s">
        <v>3</v>
      </c>
      <c r="D1041" s="17" t="s">
        <v>1350</v>
      </c>
      <c r="E1041" s="14">
        <v>1</v>
      </c>
      <c r="F1041" s="14">
        <v>2939.55</v>
      </c>
      <c r="G1041" s="15">
        <f>ROUND(E1041*F1041,2)</f>
        <v>2939.55</v>
      </c>
    </row>
    <row r="1042" spans="1:7" ht="90" x14ac:dyDescent="0.25">
      <c r="A1042" s="16"/>
      <c r="B1042" s="16"/>
      <c r="C1042" s="16"/>
      <c r="D1042" s="17" t="s">
        <v>1351</v>
      </c>
      <c r="E1042" s="16"/>
      <c r="F1042" s="16"/>
      <c r="G1042" s="16"/>
    </row>
    <row r="1043" spans="1:7" x14ac:dyDescent="0.25">
      <c r="A1043" s="16"/>
      <c r="B1043" s="16"/>
      <c r="C1043" s="16"/>
      <c r="D1043" s="35" t="s">
        <v>1352</v>
      </c>
      <c r="E1043" s="14">
        <v>1</v>
      </c>
      <c r="F1043" s="18">
        <f>G1041</f>
        <v>2939.55</v>
      </c>
      <c r="G1043" s="18">
        <f>ROUND(E1043*F1043,2)</f>
        <v>2939.55</v>
      </c>
    </row>
    <row r="1044" spans="1:7" ht="0.95" customHeight="1" x14ac:dyDescent="0.25">
      <c r="A1044" s="19"/>
      <c r="B1044" s="19"/>
      <c r="C1044" s="19"/>
      <c r="D1044" s="36"/>
      <c r="E1044" s="19"/>
      <c r="F1044" s="19"/>
      <c r="G1044" s="19"/>
    </row>
    <row r="1045" spans="1:7" x14ac:dyDescent="0.25">
      <c r="A1045" s="16"/>
      <c r="B1045" s="16"/>
      <c r="C1045" s="16"/>
      <c r="D1045" s="35" t="s">
        <v>1353</v>
      </c>
      <c r="E1045" s="14">
        <v>1</v>
      </c>
      <c r="F1045" s="18">
        <f>G998+G1003+G1008+G1015+G1020+G1033+G1040</f>
        <v>194475.29</v>
      </c>
      <c r="G1045" s="18">
        <f>ROUND(E1045*F1045,2)</f>
        <v>194475.29</v>
      </c>
    </row>
    <row r="1046" spans="1:7" ht="0.95" customHeight="1" x14ac:dyDescent="0.25">
      <c r="A1046" s="19"/>
      <c r="B1046" s="19"/>
      <c r="C1046" s="19"/>
      <c r="D1046" s="36"/>
      <c r="E1046" s="19"/>
      <c r="F1046" s="19"/>
      <c r="G1046" s="19"/>
    </row>
    <row r="1047" spans="1:7" x14ac:dyDescent="0.25">
      <c r="A1047" s="20" t="s">
        <v>1354</v>
      </c>
      <c r="B1047" s="20" t="s">
        <v>9</v>
      </c>
      <c r="C1047" s="20" t="s">
        <v>10</v>
      </c>
      <c r="D1047" s="37" t="s">
        <v>1355</v>
      </c>
      <c r="E1047" s="21">
        <f>E1149</f>
        <v>1</v>
      </c>
      <c r="F1047" s="21">
        <f>F1149</f>
        <v>79987.02</v>
      </c>
      <c r="G1047" s="21">
        <f>G1149</f>
        <v>79987.02</v>
      </c>
    </row>
    <row r="1048" spans="1:7" x14ac:dyDescent="0.25">
      <c r="A1048" s="23" t="s">
        <v>1356</v>
      </c>
      <c r="B1048" s="23" t="s">
        <v>9</v>
      </c>
      <c r="C1048" s="23" t="s">
        <v>10</v>
      </c>
      <c r="D1048" s="38" t="s">
        <v>1357</v>
      </c>
      <c r="E1048" s="24">
        <f>E1100</f>
        <v>1</v>
      </c>
      <c r="F1048" s="24">
        <f>F1100</f>
        <v>37196.080000000002</v>
      </c>
      <c r="G1048" s="24">
        <f>G1100</f>
        <v>37196.080000000002</v>
      </c>
    </row>
    <row r="1049" spans="1:7" x14ac:dyDescent="0.25">
      <c r="A1049" s="25" t="s">
        <v>1358</v>
      </c>
      <c r="B1049" s="25" t="s">
        <v>9</v>
      </c>
      <c r="C1049" s="25" t="s">
        <v>10</v>
      </c>
      <c r="D1049" s="39" t="s">
        <v>1209</v>
      </c>
      <c r="E1049" s="26">
        <f>E1056</f>
        <v>1</v>
      </c>
      <c r="F1049" s="26">
        <f>F1056</f>
        <v>14015.4</v>
      </c>
      <c r="G1049" s="26">
        <f>G1056</f>
        <v>14015.4</v>
      </c>
    </row>
    <row r="1050" spans="1:7" ht="22.5" x14ac:dyDescent="0.25">
      <c r="A1050" s="12" t="s">
        <v>1359</v>
      </c>
      <c r="B1050" s="13" t="s">
        <v>16</v>
      </c>
      <c r="C1050" s="13" t="s">
        <v>3</v>
      </c>
      <c r="D1050" s="17" t="s">
        <v>1360</v>
      </c>
      <c r="E1050" s="14">
        <v>28</v>
      </c>
      <c r="F1050" s="14">
        <v>431.12</v>
      </c>
      <c r="G1050" s="15">
        <f>ROUND(E1050*F1050,2)</f>
        <v>12071.36</v>
      </c>
    </row>
    <row r="1051" spans="1:7" ht="409.5" x14ac:dyDescent="0.25">
      <c r="A1051" s="16"/>
      <c r="B1051" s="16"/>
      <c r="C1051" s="16"/>
      <c r="D1051" s="17" t="s">
        <v>1361</v>
      </c>
      <c r="E1051" s="16"/>
      <c r="F1051" s="16"/>
      <c r="G1051" s="16"/>
    </row>
    <row r="1052" spans="1:7" ht="22.5" x14ac:dyDescent="0.25">
      <c r="A1052" s="12" t="s">
        <v>1362</v>
      </c>
      <c r="B1052" s="13" t="s">
        <v>16</v>
      </c>
      <c r="C1052" s="13" t="s">
        <v>3</v>
      </c>
      <c r="D1052" s="17" t="s">
        <v>1363</v>
      </c>
      <c r="E1052" s="14">
        <v>28</v>
      </c>
      <c r="F1052" s="14">
        <v>39.18</v>
      </c>
      <c r="G1052" s="15">
        <f>ROUND(E1052*F1052,2)</f>
        <v>1097.04</v>
      </c>
    </row>
    <row r="1053" spans="1:7" ht="45" x14ac:dyDescent="0.25">
      <c r="A1053" s="16"/>
      <c r="B1053" s="16"/>
      <c r="C1053" s="16"/>
      <c r="D1053" s="17" t="s">
        <v>1364</v>
      </c>
      <c r="E1053" s="16"/>
      <c r="F1053" s="16"/>
      <c r="G1053" s="16"/>
    </row>
    <row r="1054" spans="1:7" x14ac:dyDescent="0.25">
      <c r="A1054" s="12" t="s">
        <v>1365</v>
      </c>
      <c r="B1054" s="13" t="s">
        <v>16</v>
      </c>
      <c r="C1054" s="13" t="s">
        <v>3</v>
      </c>
      <c r="D1054" s="17" t="s">
        <v>1366</v>
      </c>
      <c r="E1054" s="14">
        <v>28</v>
      </c>
      <c r="F1054" s="14">
        <v>30.25</v>
      </c>
      <c r="G1054" s="15">
        <f>ROUND(E1054*F1054,2)</f>
        <v>847</v>
      </c>
    </row>
    <row r="1055" spans="1:7" ht="56.25" x14ac:dyDescent="0.25">
      <c r="A1055" s="16"/>
      <c r="B1055" s="16"/>
      <c r="C1055" s="16"/>
      <c r="D1055" s="17" t="s">
        <v>1367</v>
      </c>
      <c r="E1055" s="16"/>
      <c r="F1055" s="16"/>
      <c r="G1055" s="16"/>
    </row>
    <row r="1056" spans="1:7" x14ac:dyDescent="0.25">
      <c r="A1056" s="16"/>
      <c r="B1056" s="16"/>
      <c r="C1056" s="16"/>
      <c r="D1056" s="35" t="s">
        <v>1368</v>
      </c>
      <c r="E1056" s="14">
        <v>1</v>
      </c>
      <c r="F1056" s="18">
        <f>G1050+G1052+G1054</f>
        <v>14015.4</v>
      </c>
      <c r="G1056" s="18">
        <f>ROUND(E1056*F1056,2)</f>
        <v>14015.4</v>
      </c>
    </row>
    <row r="1057" spans="1:7" ht="0.95" customHeight="1" x14ac:dyDescent="0.25">
      <c r="A1057" s="19"/>
      <c r="B1057" s="19"/>
      <c r="C1057" s="19"/>
      <c r="D1057" s="36"/>
      <c r="E1057" s="19"/>
      <c r="F1057" s="19"/>
      <c r="G1057" s="19"/>
    </row>
    <row r="1058" spans="1:7" x14ac:dyDescent="0.25">
      <c r="A1058" s="25" t="s">
        <v>1369</v>
      </c>
      <c r="B1058" s="25" t="s">
        <v>9</v>
      </c>
      <c r="C1058" s="25" t="s">
        <v>10</v>
      </c>
      <c r="D1058" s="39" t="s">
        <v>1316</v>
      </c>
      <c r="E1058" s="26">
        <f>E1063</f>
        <v>1</v>
      </c>
      <c r="F1058" s="26">
        <f>F1063</f>
        <v>19992.599999999999</v>
      </c>
      <c r="G1058" s="26">
        <f>G1063</f>
        <v>19992.599999999999</v>
      </c>
    </row>
    <row r="1059" spans="1:7" x14ac:dyDescent="0.25">
      <c r="A1059" s="12" t="s">
        <v>1370</v>
      </c>
      <c r="B1059" s="13" t="s">
        <v>16</v>
      </c>
      <c r="C1059" s="13" t="s">
        <v>142</v>
      </c>
      <c r="D1059" s="17" t="s">
        <v>1371</v>
      </c>
      <c r="E1059" s="14">
        <v>350</v>
      </c>
      <c r="F1059" s="14">
        <v>22.86</v>
      </c>
      <c r="G1059" s="15">
        <f>ROUND(E1059*F1059,2)</f>
        <v>8001</v>
      </c>
    </row>
    <row r="1060" spans="1:7" ht="67.5" x14ac:dyDescent="0.25">
      <c r="A1060" s="16"/>
      <c r="B1060" s="16"/>
      <c r="C1060" s="16"/>
      <c r="D1060" s="17" t="s">
        <v>1372</v>
      </c>
      <c r="E1060" s="16"/>
      <c r="F1060" s="16"/>
      <c r="G1060" s="16"/>
    </row>
    <row r="1061" spans="1:7" x14ac:dyDescent="0.25">
      <c r="A1061" s="12" t="s">
        <v>1373</v>
      </c>
      <c r="B1061" s="13" t="s">
        <v>16</v>
      </c>
      <c r="C1061" s="13" t="s">
        <v>142</v>
      </c>
      <c r="D1061" s="17" t="s">
        <v>1374</v>
      </c>
      <c r="E1061" s="14">
        <v>360</v>
      </c>
      <c r="F1061" s="14">
        <v>33.31</v>
      </c>
      <c r="G1061" s="15">
        <f>ROUND(E1061*F1061,2)</f>
        <v>11991.6</v>
      </c>
    </row>
    <row r="1062" spans="1:7" ht="67.5" x14ac:dyDescent="0.25">
      <c r="A1062" s="16"/>
      <c r="B1062" s="16"/>
      <c r="C1062" s="16"/>
      <c r="D1062" s="17" t="s">
        <v>1372</v>
      </c>
      <c r="E1062" s="16"/>
      <c r="F1062" s="16"/>
      <c r="G1062" s="16"/>
    </row>
    <row r="1063" spans="1:7" x14ac:dyDescent="0.25">
      <c r="A1063" s="16"/>
      <c r="B1063" s="16"/>
      <c r="C1063" s="16"/>
      <c r="D1063" s="35" t="s">
        <v>1375</v>
      </c>
      <c r="E1063" s="14">
        <v>1</v>
      </c>
      <c r="F1063" s="18">
        <f>G1059+G1061</f>
        <v>19992.599999999999</v>
      </c>
      <c r="G1063" s="18">
        <f>ROUND(E1063*F1063,2)</f>
        <v>19992.599999999999</v>
      </c>
    </row>
    <row r="1064" spans="1:7" ht="0.95" customHeight="1" x14ac:dyDescent="0.25">
      <c r="A1064" s="19"/>
      <c r="B1064" s="19"/>
      <c r="C1064" s="19"/>
      <c r="D1064" s="36"/>
      <c r="E1064" s="19"/>
      <c r="F1064" s="19"/>
      <c r="G1064" s="19"/>
    </row>
    <row r="1065" spans="1:7" x14ac:dyDescent="0.25">
      <c r="A1065" s="25" t="s">
        <v>1376</v>
      </c>
      <c r="B1065" s="25" t="s">
        <v>9</v>
      </c>
      <c r="C1065" s="25" t="s">
        <v>10</v>
      </c>
      <c r="D1065" s="39" t="s">
        <v>1377</v>
      </c>
      <c r="E1065" s="26">
        <f>E1098</f>
        <v>1</v>
      </c>
      <c r="F1065" s="26">
        <f>F1098</f>
        <v>3188.08</v>
      </c>
      <c r="G1065" s="26">
        <f>G1098</f>
        <v>3188.08</v>
      </c>
    </row>
    <row r="1066" spans="1:7" ht="22.5" x14ac:dyDescent="0.25">
      <c r="A1066" s="12" t="s">
        <v>1378</v>
      </c>
      <c r="B1066" s="13" t="s">
        <v>16</v>
      </c>
      <c r="C1066" s="13" t="s">
        <v>3</v>
      </c>
      <c r="D1066" s="17" t="s">
        <v>1379</v>
      </c>
      <c r="E1066" s="14">
        <v>56</v>
      </c>
      <c r="F1066" s="14">
        <v>37.880000000000003</v>
      </c>
      <c r="G1066" s="15">
        <f>ROUND(E1066*F1066,2)</f>
        <v>2121.2800000000002</v>
      </c>
    </row>
    <row r="1067" spans="1:7" ht="67.5" x14ac:dyDescent="0.25">
      <c r="A1067" s="16"/>
      <c r="B1067" s="16"/>
      <c r="C1067" s="16"/>
      <c r="D1067" s="17" t="s">
        <v>1380</v>
      </c>
      <c r="E1067" s="16"/>
      <c r="F1067" s="16"/>
      <c r="G1067" s="16"/>
    </row>
    <row r="1068" spans="1:7" ht="22.5" x14ac:dyDescent="0.25">
      <c r="A1068" s="12" t="s">
        <v>1381</v>
      </c>
      <c r="B1068" s="13" t="s">
        <v>16</v>
      </c>
      <c r="C1068" s="13" t="s">
        <v>3</v>
      </c>
      <c r="D1068" s="17" t="s">
        <v>1382</v>
      </c>
      <c r="E1068" s="14">
        <v>28</v>
      </c>
      <c r="F1068" s="14">
        <v>37.880000000000003</v>
      </c>
      <c r="G1068" s="15">
        <f>ROUND(E1068*F1068,2)</f>
        <v>1060.6400000000001</v>
      </c>
    </row>
    <row r="1069" spans="1:7" ht="67.5" x14ac:dyDescent="0.25">
      <c r="A1069" s="16"/>
      <c r="B1069" s="16"/>
      <c r="C1069" s="16"/>
      <c r="D1069" s="17" t="s">
        <v>1383</v>
      </c>
      <c r="E1069" s="16"/>
      <c r="F1069" s="16"/>
      <c r="G1069" s="16"/>
    </row>
    <row r="1070" spans="1:7" x14ac:dyDescent="0.25">
      <c r="A1070" s="12" t="s">
        <v>1384</v>
      </c>
      <c r="B1070" s="13" t="s">
        <v>16</v>
      </c>
      <c r="C1070" s="13" t="s">
        <v>3</v>
      </c>
      <c r="D1070" s="17" t="s">
        <v>1385</v>
      </c>
      <c r="E1070" s="14">
        <v>28</v>
      </c>
      <c r="F1070" s="14">
        <v>0.01</v>
      </c>
      <c r="G1070" s="15">
        <f>ROUND(E1070*F1070,2)</f>
        <v>0.28000000000000003</v>
      </c>
    </row>
    <row r="1071" spans="1:7" ht="22.5" x14ac:dyDescent="0.25">
      <c r="A1071" s="16"/>
      <c r="B1071" s="16"/>
      <c r="C1071" s="16"/>
      <c r="D1071" s="17" t="s">
        <v>1386</v>
      </c>
      <c r="E1071" s="16"/>
      <c r="F1071" s="16"/>
      <c r="G1071" s="16"/>
    </row>
    <row r="1072" spans="1:7" x14ac:dyDescent="0.25">
      <c r="A1072" s="12" t="s">
        <v>1387</v>
      </c>
      <c r="B1072" s="13" t="s">
        <v>16</v>
      </c>
      <c r="C1072" s="13" t="s">
        <v>3</v>
      </c>
      <c r="D1072" s="17" t="s">
        <v>1388</v>
      </c>
      <c r="E1072" s="14">
        <v>28</v>
      </c>
      <c r="F1072" s="14">
        <v>0.01</v>
      </c>
      <c r="G1072" s="15">
        <f>ROUND(E1072*F1072,2)</f>
        <v>0.28000000000000003</v>
      </c>
    </row>
    <row r="1073" spans="1:7" ht="22.5" x14ac:dyDescent="0.25">
      <c r="A1073" s="16"/>
      <c r="B1073" s="16"/>
      <c r="C1073" s="16"/>
      <c r="D1073" s="17" t="s">
        <v>1389</v>
      </c>
      <c r="E1073" s="16"/>
      <c r="F1073" s="16"/>
      <c r="G1073" s="16"/>
    </row>
    <row r="1074" spans="1:7" x14ac:dyDescent="0.25">
      <c r="A1074" s="12" t="s">
        <v>1390</v>
      </c>
      <c r="B1074" s="13" t="s">
        <v>16</v>
      </c>
      <c r="C1074" s="13" t="s">
        <v>3</v>
      </c>
      <c r="D1074" s="17" t="s">
        <v>1391</v>
      </c>
      <c r="E1074" s="14">
        <v>28</v>
      </c>
      <c r="F1074" s="14">
        <v>0.01</v>
      </c>
      <c r="G1074" s="15">
        <f>ROUND(E1074*F1074,2)</f>
        <v>0.28000000000000003</v>
      </c>
    </row>
    <row r="1075" spans="1:7" ht="22.5" x14ac:dyDescent="0.25">
      <c r="A1075" s="16"/>
      <c r="B1075" s="16"/>
      <c r="C1075" s="16"/>
      <c r="D1075" s="17" t="s">
        <v>1392</v>
      </c>
      <c r="E1075" s="16"/>
      <c r="F1075" s="16"/>
      <c r="G1075" s="16"/>
    </row>
    <row r="1076" spans="1:7" x14ac:dyDescent="0.25">
      <c r="A1076" s="12" t="s">
        <v>1393</v>
      </c>
      <c r="B1076" s="13" t="s">
        <v>16</v>
      </c>
      <c r="C1076" s="13" t="s">
        <v>3</v>
      </c>
      <c r="D1076" s="17" t="s">
        <v>1394</v>
      </c>
      <c r="E1076" s="14">
        <v>28</v>
      </c>
      <c r="F1076" s="14">
        <v>0.01</v>
      </c>
      <c r="G1076" s="15">
        <f>ROUND(E1076*F1076,2)</f>
        <v>0.28000000000000003</v>
      </c>
    </row>
    <row r="1077" spans="1:7" ht="22.5" x14ac:dyDescent="0.25">
      <c r="A1077" s="16"/>
      <c r="B1077" s="16"/>
      <c r="C1077" s="16"/>
      <c r="D1077" s="17" t="s">
        <v>1395</v>
      </c>
      <c r="E1077" s="16"/>
      <c r="F1077" s="16"/>
      <c r="G1077" s="16"/>
    </row>
    <row r="1078" spans="1:7" x14ac:dyDescent="0.25">
      <c r="A1078" s="12" t="s">
        <v>1396</v>
      </c>
      <c r="B1078" s="13" t="s">
        <v>16</v>
      </c>
      <c r="C1078" s="13" t="s">
        <v>3</v>
      </c>
      <c r="D1078" s="17" t="s">
        <v>1397</v>
      </c>
      <c r="E1078" s="14">
        <v>28</v>
      </c>
      <c r="F1078" s="14">
        <v>0.01</v>
      </c>
      <c r="G1078" s="15">
        <f>ROUND(E1078*F1078,2)</f>
        <v>0.28000000000000003</v>
      </c>
    </row>
    <row r="1079" spans="1:7" ht="22.5" x14ac:dyDescent="0.25">
      <c r="A1079" s="16"/>
      <c r="B1079" s="16"/>
      <c r="C1079" s="16"/>
      <c r="D1079" s="17" t="s">
        <v>1398</v>
      </c>
      <c r="E1079" s="16"/>
      <c r="F1079" s="16"/>
      <c r="G1079" s="16"/>
    </row>
    <row r="1080" spans="1:7" x14ac:dyDescent="0.25">
      <c r="A1080" s="12" t="s">
        <v>1399</v>
      </c>
      <c r="B1080" s="13" t="s">
        <v>16</v>
      </c>
      <c r="C1080" s="13" t="s">
        <v>3</v>
      </c>
      <c r="D1080" s="17" t="s">
        <v>1400</v>
      </c>
      <c r="E1080" s="14">
        <v>84</v>
      </c>
      <c r="F1080" s="14">
        <v>0.01</v>
      </c>
      <c r="G1080" s="15">
        <f>ROUND(E1080*F1080,2)</f>
        <v>0.84</v>
      </c>
    </row>
    <row r="1081" spans="1:7" ht="22.5" x14ac:dyDescent="0.25">
      <c r="A1081" s="16"/>
      <c r="B1081" s="16"/>
      <c r="C1081" s="16"/>
      <c r="D1081" s="17" t="s">
        <v>1401</v>
      </c>
      <c r="E1081" s="16"/>
      <c r="F1081" s="16"/>
      <c r="G1081" s="16"/>
    </row>
    <row r="1082" spans="1:7" x14ac:dyDescent="0.25">
      <c r="A1082" s="12" t="s">
        <v>1402</v>
      </c>
      <c r="B1082" s="13" t="s">
        <v>16</v>
      </c>
      <c r="C1082" s="13" t="s">
        <v>3</v>
      </c>
      <c r="D1082" s="17" t="s">
        <v>1403</v>
      </c>
      <c r="E1082" s="14">
        <v>56</v>
      </c>
      <c r="F1082" s="14">
        <v>0.01</v>
      </c>
      <c r="G1082" s="15">
        <f>ROUND(E1082*F1082,2)</f>
        <v>0.56000000000000005</v>
      </c>
    </row>
    <row r="1083" spans="1:7" ht="22.5" x14ac:dyDescent="0.25">
      <c r="A1083" s="16"/>
      <c r="B1083" s="16"/>
      <c r="C1083" s="16"/>
      <c r="D1083" s="17" t="s">
        <v>1404</v>
      </c>
      <c r="E1083" s="16"/>
      <c r="F1083" s="16"/>
      <c r="G1083" s="16"/>
    </row>
    <row r="1084" spans="1:7" x14ac:dyDescent="0.25">
      <c r="A1084" s="12" t="s">
        <v>1405</v>
      </c>
      <c r="B1084" s="13" t="s">
        <v>16</v>
      </c>
      <c r="C1084" s="13" t="s">
        <v>3</v>
      </c>
      <c r="D1084" s="17" t="s">
        <v>1406</v>
      </c>
      <c r="E1084" s="14">
        <v>28</v>
      </c>
      <c r="F1084" s="14">
        <v>0.01</v>
      </c>
      <c r="G1084" s="15">
        <f>ROUND(E1084*F1084,2)</f>
        <v>0.28000000000000003</v>
      </c>
    </row>
    <row r="1085" spans="1:7" ht="22.5" x14ac:dyDescent="0.25">
      <c r="A1085" s="16"/>
      <c r="B1085" s="16"/>
      <c r="C1085" s="16"/>
      <c r="D1085" s="17" t="s">
        <v>1407</v>
      </c>
      <c r="E1085" s="16"/>
      <c r="F1085" s="16"/>
      <c r="G1085" s="16"/>
    </row>
    <row r="1086" spans="1:7" x14ac:dyDescent="0.25">
      <c r="A1086" s="12" t="s">
        <v>1408</v>
      </c>
      <c r="B1086" s="13" t="s">
        <v>16</v>
      </c>
      <c r="C1086" s="13" t="s">
        <v>3</v>
      </c>
      <c r="D1086" s="17" t="s">
        <v>1409</v>
      </c>
      <c r="E1086" s="14">
        <v>56</v>
      </c>
      <c r="F1086" s="14">
        <v>0.01</v>
      </c>
      <c r="G1086" s="15">
        <f>ROUND(E1086*F1086,2)</f>
        <v>0.56000000000000005</v>
      </c>
    </row>
    <row r="1087" spans="1:7" ht="22.5" x14ac:dyDescent="0.25">
      <c r="A1087" s="16"/>
      <c r="B1087" s="16"/>
      <c r="C1087" s="16"/>
      <c r="D1087" s="17" t="s">
        <v>1410</v>
      </c>
      <c r="E1087" s="16"/>
      <c r="F1087" s="16"/>
      <c r="G1087" s="16"/>
    </row>
    <row r="1088" spans="1:7" x14ac:dyDescent="0.25">
      <c r="A1088" s="12" t="s">
        <v>1411</v>
      </c>
      <c r="B1088" s="13" t="s">
        <v>16</v>
      </c>
      <c r="C1088" s="13" t="s">
        <v>3</v>
      </c>
      <c r="D1088" s="17" t="s">
        <v>1412</v>
      </c>
      <c r="E1088" s="14">
        <v>56</v>
      </c>
      <c r="F1088" s="14">
        <v>0.01</v>
      </c>
      <c r="G1088" s="15">
        <f>ROUND(E1088*F1088,2)</f>
        <v>0.56000000000000005</v>
      </c>
    </row>
    <row r="1089" spans="1:7" ht="22.5" x14ac:dyDescent="0.25">
      <c r="A1089" s="16"/>
      <c r="B1089" s="16"/>
      <c r="C1089" s="16"/>
      <c r="D1089" s="17" t="s">
        <v>1413</v>
      </c>
      <c r="E1089" s="16"/>
      <c r="F1089" s="16"/>
      <c r="G1089" s="16"/>
    </row>
    <row r="1090" spans="1:7" x14ac:dyDescent="0.25">
      <c r="A1090" s="12" t="s">
        <v>1414</v>
      </c>
      <c r="B1090" s="13" t="s">
        <v>16</v>
      </c>
      <c r="C1090" s="13" t="s">
        <v>3</v>
      </c>
      <c r="D1090" s="17" t="s">
        <v>1415</v>
      </c>
      <c r="E1090" s="14">
        <v>28</v>
      </c>
      <c r="F1090" s="14">
        <v>0.01</v>
      </c>
      <c r="G1090" s="15">
        <f>ROUND(E1090*F1090,2)</f>
        <v>0.28000000000000003</v>
      </c>
    </row>
    <row r="1091" spans="1:7" ht="22.5" x14ac:dyDescent="0.25">
      <c r="A1091" s="16"/>
      <c r="B1091" s="16"/>
      <c r="C1091" s="16"/>
      <c r="D1091" s="17" t="s">
        <v>1416</v>
      </c>
      <c r="E1091" s="16"/>
      <c r="F1091" s="16"/>
      <c r="G1091" s="16"/>
    </row>
    <row r="1092" spans="1:7" x14ac:dyDescent="0.25">
      <c r="A1092" s="12" t="s">
        <v>1417</v>
      </c>
      <c r="B1092" s="13" t="s">
        <v>16</v>
      </c>
      <c r="C1092" s="13" t="s">
        <v>3</v>
      </c>
      <c r="D1092" s="17" t="s">
        <v>1418</v>
      </c>
      <c r="E1092" s="14">
        <v>84</v>
      </c>
      <c r="F1092" s="14">
        <v>0.01</v>
      </c>
      <c r="G1092" s="15">
        <f>ROUND(E1092*F1092,2)</f>
        <v>0.84</v>
      </c>
    </row>
    <row r="1093" spans="1:7" ht="22.5" x14ac:dyDescent="0.25">
      <c r="A1093" s="16"/>
      <c r="B1093" s="16"/>
      <c r="C1093" s="16"/>
      <c r="D1093" s="17" t="s">
        <v>1419</v>
      </c>
      <c r="E1093" s="16"/>
      <c r="F1093" s="16"/>
      <c r="G1093" s="16"/>
    </row>
    <row r="1094" spans="1:7" x14ac:dyDescent="0.25">
      <c r="A1094" s="12" t="s">
        <v>1420</v>
      </c>
      <c r="B1094" s="13" t="s">
        <v>16</v>
      </c>
      <c r="C1094" s="13" t="s">
        <v>3</v>
      </c>
      <c r="D1094" s="17" t="s">
        <v>1421</v>
      </c>
      <c r="E1094" s="14">
        <v>28</v>
      </c>
      <c r="F1094" s="14">
        <v>0.01</v>
      </c>
      <c r="G1094" s="15">
        <f>ROUND(E1094*F1094,2)</f>
        <v>0.28000000000000003</v>
      </c>
    </row>
    <row r="1095" spans="1:7" ht="22.5" x14ac:dyDescent="0.25">
      <c r="A1095" s="16"/>
      <c r="B1095" s="16"/>
      <c r="C1095" s="16"/>
      <c r="D1095" s="17" t="s">
        <v>1422</v>
      </c>
      <c r="E1095" s="16"/>
      <c r="F1095" s="16"/>
      <c r="G1095" s="16"/>
    </row>
    <row r="1096" spans="1:7" x14ac:dyDescent="0.25">
      <c r="A1096" s="12" t="s">
        <v>1423</v>
      </c>
      <c r="B1096" s="13" t="s">
        <v>16</v>
      </c>
      <c r="C1096" s="13" t="s">
        <v>3</v>
      </c>
      <c r="D1096" s="17" t="s">
        <v>1424</v>
      </c>
      <c r="E1096" s="14">
        <v>56</v>
      </c>
      <c r="F1096" s="14">
        <v>0.01</v>
      </c>
      <c r="G1096" s="15">
        <f>ROUND(E1096*F1096,2)</f>
        <v>0.56000000000000005</v>
      </c>
    </row>
    <row r="1097" spans="1:7" ht="22.5" x14ac:dyDescent="0.25">
      <c r="A1097" s="16"/>
      <c r="B1097" s="16"/>
      <c r="C1097" s="16"/>
      <c r="D1097" s="17" t="s">
        <v>1425</v>
      </c>
      <c r="E1097" s="16"/>
      <c r="F1097" s="16"/>
      <c r="G1097" s="16"/>
    </row>
    <row r="1098" spans="1:7" x14ac:dyDescent="0.25">
      <c r="A1098" s="16"/>
      <c r="B1098" s="16"/>
      <c r="C1098" s="16"/>
      <c r="D1098" s="35" t="s">
        <v>1426</v>
      </c>
      <c r="E1098" s="14">
        <v>1</v>
      </c>
      <c r="F1098" s="18">
        <f>G1066+G1068+G1070+G1072+G1074+G1076+G1078+G1080+G1082+G1084+G1086+G1088+G1090+G1092+G1094+G1096</f>
        <v>3188.08</v>
      </c>
      <c r="G1098" s="18">
        <f>ROUND(E1098*F1098,2)</f>
        <v>3188.08</v>
      </c>
    </row>
    <row r="1099" spans="1:7" ht="0.95" customHeight="1" x14ac:dyDescent="0.25">
      <c r="A1099" s="19"/>
      <c r="B1099" s="19"/>
      <c r="C1099" s="19"/>
      <c r="D1099" s="36"/>
      <c r="E1099" s="19"/>
      <c r="F1099" s="19"/>
      <c r="G1099" s="19"/>
    </row>
    <row r="1100" spans="1:7" x14ac:dyDescent="0.25">
      <c r="A1100" s="16"/>
      <c r="B1100" s="16"/>
      <c r="C1100" s="16"/>
      <c r="D1100" s="35" t="s">
        <v>1427</v>
      </c>
      <c r="E1100" s="14">
        <v>1</v>
      </c>
      <c r="F1100" s="18">
        <f>G1049+G1058+G1065</f>
        <v>37196.080000000002</v>
      </c>
      <c r="G1100" s="18">
        <f>ROUND(E1100*F1100,2)</f>
        <v>37196.080000000002</v>
      </c>
    </row>
    <row r="1101" spans="1:7" ht="0.95" customHeight="1" x14ac:dyDescent="0.25">
      <c r="A1101" s="19"/>
      <c r="B1101" s="19"/>
      <c r="C1101" s="19"/>
      <c r="D1101" s="36"/>
      <c r="E1101" s="19"/>
      <c r="F1101" s="19"/>
      <c r="G1101" s="19"/>
    </row>
    <row r="1102" spans="1:7" x14ac:dyDescent="0.25">
      <c r="A1102" s="23" t="s">
        <v>1428</v>
      </c>
      <c r="B1102" s="23" t="s">
        <v>9</v>
      </c>
      <c r="C1102" s="23" t="s">
        <v>10</v>
      </c>
      <c r="D1102" s="38" t="s">
        <v>1429</v>
      </c>
      <c r="E1102" s="24">
        <f>E1140</f>
        <v>1</v>
      </c>
      <c r="F1102" s="24">
        <f>F1140</f>
        <v>26312.94</v>
      </c>
      <c r="G1102" s="24">
        <f>G1140</f>
        <v>26312.94</v>
      </c>
    </row>
    <row r="1103" spans="1:7" x14ac:dyDescent="0.25">
      <c r="A1103" s="25" t="s">
        <v>1430</v>
      </c>
      <c r="B1103" s="25" t="s">
        <v>9</v>
      </c>
      <c r="C1103" s="25" t="s">
        <v>10</v>
      </c>
      <c r="D1103" s="39" t="s">
        <v>1209</v>
      </c>
      <c r="E1103" s="26">
        <f>E1106</f>
        <v>1</v>
      </c>
      <c r="F1103" s="26">
        <f>F1106</f>
        <v>6776.14</v>
      </c>
      <c r="G1103" s="26">
        <f>G1106</f>
        <v>6776.14</v>
      </c>
    </row>
    <row r="1104" spans="1:7" x14ac:dyDescent="0.25">
      <c r="A1104" s="12" t="s">
        <v>1431</v>
      </c>
      <c r="B1104" s="13" t="s">
        <v>16</v>
      </c>
      <c r="C1104" s="13" t="s">
        <v>3</v>
      </c>
      <c r="D1104" s="17" t="s">
        <v>1432</v>
      </c>
      <c r="E1104" s="14">
        <v>2</v>
      </c>
      <c r="F1104" s="14">
        <v>3388.07</v>
      </c>
      <c r="G1104" s="15">
        <f>ROUND(E1104*F1104,2)</f>
        <v>6776.14</v>
      </c>
    </row>
    <row r="1105" spans="1:7" ht="258.75" x14ac:dyDescent="0.25">
      <c r="A1105" s="16"/>
      <c r="B1105" s="16"/>
      <c r="C1105" s="16"/>
      <c r="D1105" s="17" t="s">
        <v>1433</v>
      </c>
      <c r="E1105" s="16"/>
      <c r="F1105" s="16"/>
      <c r="G1105" s="16"/>
    </row>
    <row r="1106" spans="1:7" x14ac:dyDescent="0.25">
      <c r="A1106" s="16"/>
      <c r="B1106" s="16"/>
      <c r="C1106" s="16"/>
      <c r="D1106" s="35" t="s">
        <v>1434</v>
      </c>
      <c r="E1106" s="14">
        <v>1</v>
      </c>
      <c r="F1106" s="18">
        <f>G1104</f>
        <v>6776.14</v>
      </c>
      <c r="G1106" s="18">
        <f>ROUND(E1106*F1106,2)</f>
        <v>6776.14</v>
      </c>
    </row>
    <row r="1107" spans="1:7" ht="0.95" customHeight="1" x14ac:dyDescent="0.25">
      <c r="A1107" s="19"/>
      <c r="B1107" s="19"/>
      <c r="C1107" s="19"/>
      <c r="D1107" s="36"/>
      <c r="E1107" s="19"/>
      <c r="F1107" s="19"/>
      <c r="G1107" s="19"/>
    </row>
    <row r="1108" spans="1:7" x14ac:dyDescent="0.25">
      <c r="A1108" s="25" t="s">
        <v>1435</v>
      </c>
      <c r="B1108" s="25" t="s">
        <v>9</v>
      </c>
      <c r="C1108" s="25" t="s">
        <v>10</v>
      </c>
      <c r="D1108" s="39" t="s">
        <v>1316</v>
      </c>
      <c r="E1108" s="26">
        <f>E1111</f>
        <v>1</v>
      </c>
      <c r="F1108" s="26">
        <f>F1111</f>
        <v>10280.219999999999</v>
      </c>
      <c r="G1108" s="26">
        <f>G1111</f>
        <v>10280.219999999999</v>
      </c>
    </row>
    <row r="1109" spans="1:7" x14ac:dyDescent="0.25">
      <c r="A1109" s="12" t="s">
        <v>1436</v>
      </c>
      <c r="B1109" s="13" t="s">
        <v>16</v>
      </c>
      <c r="C1109" s="13" t="s">
        <v>53</v>
      </c>
      <c r="D1109" s="17" t="s">
        <v>1437</v>
      </c>
      <c r="E1109" s="14">
        <v>186</v>
      </c>
      <c r="F1109" s="14">
        <v>55.27</v>
      </c>
      <c r="G1109" s="15">
        <f>ROUND(E1109*F1109,2)</f>
        <v>10280.219999999999</v>
      </c>
    </row>
    <row r="1110" spans="1:7" ht="146.25" x14ac:dyDescent="0.25">
      <c r="A1110" s="16"/>
      <c r="B1110" s="16"/>
      <c r="C1110" s="16"/>
      <c r="D1110" s="17" t="s">
        <v>1438</v>
      </c>
      <c r="E1110" s="16"/>
      <c r="F1110" s="16"/>
      <c r="G1110" s="16"/>
    </row>
    <row r="1111" spans="1:7" x14ac:dyDescent="0.25">
      <c r="A1111" s="16"/>
      <c r="B1111" s="16"/>
      <c r="C1111" s="16"/>
      <c r="D1111" s="35" t="s">
        <v>1439</v>
      </c>
      <c r="E1111" s="14">
        <v>1</v>
      </c>
      <c r="F1111" s="18">
        <f>G1109</f>
        <v>10280.219999999999</v>
      </c>
      <c r="G1111" s="18">
        <f>ROUND(E1111*F1111,2)</f>
        <v>10280.219999999999</v>
      </c>
    </row>
    <row r="1112" spans="1:7" ht="0.95" customHeight="1" x14ac:dyDescent="0.25">
      <c r="A1112" s="19"/>
      <c r="B1112" s="19"/>
      <c r="C1112" s="19"/>
      <c r="D1112" s="36"/>
      <c r="E1112" s="19"/>
      <c r="F1112" s="19"/>
      <c r="G1112" s="19"/>
    </row>
    <row r="1113" spans="1:7" x14ac:dyDescent="0.25">
      <c r="A1113" s="25" t="s">
        <v>1440</v>
      </c>
      <c r="B1113" s="25" t="s">
        <v>9</v>
      </c>
      <c r="C1113" s="25" t="s">
        <v>10</v>
      </c>
      <c r="D1113" s="39" t="s">
        <v>1377</v>
      </c>
      <c r="E1113" s="26">
        <f>E1118</f>
        <v>1</v>
      </c>
      <c r="F1113" s="26">
        <f>F1118</f>
        <v>5369.45</v>
      </c>
      <c r="G1113" s="26">
        <f>G1118</f>
        <v>5369.45</v>
      </c>
    </row>
    <row r="1114" spans="1:7" x14ac:dyDescent="0.25">
      <c r="A1114" s="12" t="s">
        <v>1441</v>
      </c>
      <c r="B1114" s="13" t="s">
        <v>16</v>
      </c>
      <c r="C1114" s="13" t="s">
        <v>3</v>
      </c>
      <c r="D1114" s="17" t="s">
        <v>1442</v>
      </c>
      <c r="E1114" s="14">
        <v>16</v>
      </c>
      <c r="F1114" s="14">
        <v>274.35000000000002</v>
      </c>
      <c r="G1114" s="15">
        <f>ROUND(E1114*F1114,2)</f>
        <v>4389.6000000000004</v>
      </c>
    </row>
    <row r="1115" spans="1:7" ht="112.5" x14ac:dyDescent="0.25">
      <c r="A1115" s="16"/>
      <c r="B1115" s="16"/>
      <c r="C1115" s="16"/>
      <c r="D1115" s="17" t="s">
        <v>1443</v>
      </c>
      <c r="E1115" s="16"/>
      <c r="F1115" s="16"/>
      <c r="G1115" s="16"/>
    </row>
    <row r="1116" spans="1:7" x14ac:dyDescent="0.25">
      <c r="A1116" s="12" t="s">
        <v>1444</v>
      </c>
      <c r="B1116" s="13" t="s">
        <v>16</v>
      </c>
      <c r="C1116" s="13" t="s">
        <v>3</v>
      </c>
      <c r="D1116" s="17" t="s">
        <v>1445</v>
      </c>
      <c r="E1116" s="14">
        <v>1</v>
      </c>
      <c r="F1116" s="14">
        <v>979.85</v>
      </c>
      <c r="G1116" s="15">
        <f>ROUND(E1116*F1116,2)</f>
        <v>979.85</v>
      </c>
    </row>
    <row r="1117" spans="1:7" ht="101.25" x14ac:dyDescent="0.25">
      <c r="A1117" s="16"/>
      <c r="B1117" s="16"/>
      <c r="C1117" s="16"/>
      <c r="D1117" s="17" t="s">
        <v>1446</v>
      </c>
      <c r="E1117" s="16"/>
      <c r="F1117" s="16"/>
      <c r="G1117" s="16"/>
    </row>
    <row r="1118" spans="1:7" x14ac:dyDescent="0.25">
      <c r="A1118" s="16"/>
      <c r="B1118" s="16"/>
      <c r="C1118" s="16"/>
      <c r="D1118" s="35" t="s">
        <v>1447</v>
      </c>
      <c r="E1118" s="14">
        <v>1</v>
      </c>
      <c r="F1118" s="18">
        <f>G1114+G1116</f>
        <v>5369.45</v>
      </c>
      <c r="G1118" s="18">
        <f>ROUND(E1118*F1118,2)</f>
        <v>5369.45</v>
      </c>
    </row>
    <row r="1119" spans="1:7" ht="0.95" customHeight="1" x14ac:dyDescent="0.25">
      <c r="A1119" s="19"/>
      <c r="B1119" s="19"/>
      <c r="C1119" s="19"/>
      <c r="D1119" s="36"/>
      <c r="E1119" s="19"/>
      <c r="F1119" s="19"/>
      <c r="G1119" s="19"/>
    </row>
    <row r="1120" spans="1:7" x14ac:dyDescent="0.25">
      <c r="A1120" s="25" t="s">
        <v>1448</v>
      </c>
      <c r="B1120" s="25" t="s">
        <v>9</v>
      </c>
      <c r="C1120" s="25" t="s">
        <v>10</v>
      </c>
      <c r="D1120" s="39" t="s">
        <v>1449</v>
      </c>
      <c r="E1120" s="26">
        <f>E1133</f>
        <v>1</v>
      </c>
      <c r="F1120" s="26">
        <f>F1133</f>
        <v>3103.25</v>
      </c>
      <c r="G1120" s="26">
        <f>G1133</f>
        <v>3103.25</v>
      </c>
    </row>
    <row r="1121" spans="1:7" ht="22.5" x14ac:dyDescent="0.25">
      <c r="A1121" s="12" t="s">
        <v>1450</v>
      </c>
      <c r="B1121" s="13" t="s">
        <v>16</v>
      </c>
      <c r="C1121" s="13" t="s">
        <v>3</v>
      </c>
      <c r="D1121" s="17" t="s">
        <v>1451</v>
      </c>
      <c r="E1121" s="14">
        <v>1</v>
      </c>
      <c r="F1121" s="14">
        <v>810.02</v>
      </c>
      <c r="G1121" s="15">
        <f>ROUND(E1121*F1121,2)</f>
        <v>810.02</v>
      </c>
    </row>
    <row r="1122" spans="1:7" ht="191.25" x14ac:dyDescent="0.25">
      <c r="A1122" s="16"/>
      <c r="B1122" s="16"/>
      <c r="C1122" s="16"/>
      <c r="D1122" s="17" t="s">
        <v>1452</v>
      </c>
      <c r="E1122" s="16"/>
      <c r="F1122" s="16"/>
      <c r="G1122" s="16"/>
    </row>
    <row r="1123" spans="1:7" x14ac:dyDescent="0.25">
      <c r="A1123" s="12" t="s">
        <v>1453</v>
      </c>
      <c r="B1123" s="13" t="s">
        <v>16</v>
      </c>
      <c r="C1123" s="13" t="s">
        <v>3</v>
      </c>
      <c r="D1123" s="17" t="s">
        <v>1454</v>
      </c>
      <c r="E1123" s="14">
        <v>9</v>
      </c>
      <c r="F1123" s="14">
        <v>148.93</v>
      </c>
      <c r="G1123" s="15">
        <f>ROUND(E1123*F1123,2)</f>
        <v>1340.37</v>
      </c>
    </row>
    <row r="1124" spans="1:7" ht="123.75" x14ac:dyDescent="0.25">
      <c r="A1124" s="16"/>
      <c r="B1124" s="16"/>
      <c r="C1124" s="16"/>
      <c r="D1124" s="17" t="s">
        <v>1455</v>
      </c>
      <c r="E1124" s="16"/>
      <c r="F1124" s="16"/>
      <c r="G1124" s="16"/>
    </row>
    <row r="1125" spans="1:7" ht="22.5" x14ac:dyDescent="0.25">
      <c r="A1125" s="12" t="s">
        <v>1456</v>
      </c>
      <c r="B1125" s="13" t="s">
        <v>16</v>
      </c>
      <c r="C1125" s="13" t="s">
        <v>142</v>
      </c>
      <c r="D1125" s="17" t="s">
        <v>1457</v>
      </c>
      <c r="E1125" s="14">
        <v>80</v>
      </c>
      <c r="F1125" s="14">
        <v>7.38</v>
      </c>
      <c r="G1125" s="15">
        <f>ROUND(E1125*F1125,2)</f>
        <v>590.4</v>
      </c>
    </row>
    <row r="1126" spans="1:7" ht="112.5" x14ac:dyDescent="0.25">
      <c r="A1126" s="16"/>
      <c r="B1126" s="16"/>
      <c r="C1126" s="16"/>
      <c r="D1126" s="17" t="s">
        <v>1458</v>
      </c>
      <c r="E1126" s="16"/>
      <c r="F1126" s="16"/>
      <c r="G1126" s="16"/>
    </row>
    <row r="1127" spans="1:7" x14ac:dyDescent="0.25">
      <c r="A1127" s="12" t="s">
        <v>1459</v>
      </c>
      <c r="B1127" s="13" t="s">
        <v>16</v>
      </c>
      <c r="C1127" s="13" t="s">
        <v>3</v>
      </c>
      <c r="D1127" s="17" t="s">
        <v>1460</v>
      </c>
      <c r="E1127" s="14">
        <v>1</v>
      </c>
      <c r="F1127" s="14">
        <v>156.76</v>
      </c>
      <c r="G1127" s="15">
        <f>ROUND(E1127*F1127,2)</f>
        <v>156.76</v>
      </c>
    </row>
    <row r="1128" spans="1:7" ht="101.25" x14ac:dyDescent="0.25">
      <c r="A1128" s="16"/>
      <c r="B1128" s="16"/>
      <c r="C1128" s="16"/>
      <c r="D1128" s="17" t="s">
        <v>1461</v>
      </c>
      <c r="E1128" s="16"/>
      <c r="F1128" s="16"/>
      <c r="G1128" s="16"/>
    </row>
    <row r="1129" spans="1:7" x14ac:dyDescent="0.25">
      <c r="A1129" s="12" t="s">
        <v>1462</v>
      </c>
      <c r="B1129" s="13" t="s">
        <v>16</v>
      </c>
      <c r="C1129" s="13" t="s">
        <v>3</v>
      </c>
      <c r="D1129" s="17" t="s">
        <v>1463</v>
      </c>
      <c r="E1129" s="14">
        <v>6</v>
      </c>
      <c r="F1129" s="14">
        <v>32.65</v>
      </c>
      <c r="G1129" s="15">
        <f>ROUND(E1129*F1129,2)</f>
        <v>195.9</v>
      </c>
    </row>
    <row r="1130" spans="1:7" ht="78.75" x14ac:dyDescent="0.25">
      <c r="A1130" s="16"/>
      <c r="B1130" s="16"/>
      <c r="C1130" s="16"/>
      <c r="D1130" s="17" t="s">
        <v>1464</v>
      </c>
      <c r="E1130" s="16"/>
      <c r="F1130" s="16"/>
      <c r="G1130" s="16"/>
    </row>
    <row r="1131" spans="1:7" ht="22.5" x14ac:dyDescent="0.25">
      <c r="A1131" s="12" t="s">
        <v>1465</v>
      </c>
      <c r="B1131" s="13" t="s">
        <v>16</v>
      </c>
      <c r="C1131" s="13" t="s">
        <v>142</v>
      </c>
      <c r="D1131" s="17" t="s">
        <v>1466</v>
      </c>
      <c r="E1131" s="14">
        <v>5</v>
      </c>
      <c r="F1131" s="14">
        <v>1.96</v>
      </c>
      <c r="G1131" s="15">
        <f>ROUND(E1131*F1131,2)</f>
        <v>9.8000000000000007</v>
      </c>
    </row>
    <row r="1132" spans="1:7" ht="146.25" x14ac:dyDescent="0.25">
      <c r="A1132" s="16"/>
      <c r="B1132" s="16"/>
      <c r="C1132" s="16"/>
      <c r="D1132" s="17" t="s">
        <v>1467</v>
      </c>
      <c r="E1132" s="16"/>
      <c r="F1132" s="16"/>
      <c r="G1132" s="16"/>
    </row>
    <row r="1133" spans="1:7" x14ac:dyDescent="0.25">
      <c r="A1133" s="16"/>
      <c r="B1133" s="16"/>
      <c r="C1133" s="16"/>
      <c r="D1133" s="35" t="s">
        <v>1468</v>
      </c>
      <c r="E1133" s="14">
        <v>1</v>
      </c>
      <c r="F1133" s="18">
        <f>G1121+G1123+G1125+G1127+G1129+G1131</f>
        <v>3103.25</v>
      </c>
      <c r="G1133" s="18">
        <f>ROUND(E1133*F1133,2)</f>
        <v>3103.25</v>
      </c>
    </row>
    <row r="1134" spans="1:7" ht="0.95" customHeight="1" x14ac:dyDescent="0.25">
      <c r="A1134" s="19"/>
      <c r="B1134" s="19"/>
      <c r="C1134" s="19"/>
      <c r="D1134" s="36"/>
      <c r="E1134" s="19"/>
      <c r="F1134" s="19"/>
      <c r="G1134" s="19"/>
    </row>
    <row r="1135" spans="1:7" x14ac:dyDescent="0.25">
      <c r="A1135" s="25" t="s">
        <v>1469</v>
      </c>
      <c r="B1135" s="25" t="s">
        <v>9</v>
      </c>
      <c r="C1135" s="25" t="s">
        <v>10</v>
      </c>
      <c r="D1135" s="39" t="s">
        <v>1470</v>
      </c>
      <c r="E1135" s="26">
        <f>E1138</f>
        <v>1</v>
      </c>
      <c r="F1135" s="26">
        <f>F1138</f>
        <v>783.88</v>
      </c>
      <c r="G1135" s="26">
        <f>G1138</f>
        <v>783.88</v>
      </c>
    </row>
    <row r="1136" spans="1:7" ht="22.5" x14ac:dyDescent="0.25">
      <c r="A1136" s="12" t="s">
        <v>1471</v>
      </c>
      <c r="B1136" s="13" t="s">
        <v>16</v>
      </c>
      <c r="C1136" s="13" t="s">
        <v>3</v>
      </c>
      <c r="D1136" s="17" t="s">
        <v>1472</v>
      </c>
      <c r="E1136" s="14">
        <v>1</v>
      </c>
      <c r="F1136" s="14">
        <v>783.88</v>
      </c>
      <c r="G1136" s="15">
        <f>ROUND(E1136*F1136,2)</f>
        <v>783.88</v>
      </c>
    </row>
    <row r="1137" spans="1:7" ht="45" x14ac:dyDescent="0.25">
      <c r="A1137" s="16"/>
      <c r="B1137" s="16"/>
      <c r="C1137" s="16"/>
      <c r="D1137" s="17" t="s">
        <v>1473</v>
      </c>
      <c r="E1137" s="16"/>
      <c r="F1137" s="16"/>
      <c r="G1137" s="16"/>
    </row>
    <row r="1138" spans="1:7" x14ac:dyDescent="0.25">
      <c r="A1138" s="16"/>
      <c r="B1138" s="16"/>
      <c r="C1138" s="16"/>
      <c r="D1138" s="35" t="s">
        <v>1474</v>
      </c>
      <c r="E1138" s="14">
        <v>1</v>
      </c>
      <c r="F1138" s="18">
        <f>G1136</f>
        <v>783.88</v>
      </c>
      <c r="G1138" s="18">
        <f>ROUND(E1138*F1138,2)</f>
        <v>783.88</v>
      </c>
    </row>
    <row r="1139" spans="1:7" ht="0.95" customHeight="1" x14ac:dyDescent="0.25">
      <c r="A1139" s="19"/>
      <c r="B1139" s="19"/>
      <c r="C1139" s="19"/>
      <c r="D1139" s="36"/>
      <c r="E1139" s="19"/>
      <c r="F1139" s="19"/>
      <c r="G1139" s="19"/>
    </row>
    <row r="1140" spans="1:7" x14ac:dyDescent="0.25">
      <c r="A1140" s="16"/>
      <c r="B1140" s="16"/>
      <c r="C1140" s="16"/>
      <c r="D1140" s="35" t="s">
        <v>1475</v>
      </c>
      <c r="E1140" s="14">
        <v>1</v>
      </c>
      <c r="F1140" s="18">
        <f>G1103+G1108+G1113+G1120+G1135</f>
        <v>26312.94</v>
      </c>
      <c r="G1140" s="18">
        <f>ROUND(E1140*F1140,2)</f>
        <v>26312.94</v>
      </c>
    </row>
    <row r="1141" spans="1:7" ht="0.95" customHeight="1" x14ac:dyDescent="0.25">
      <c r="A1141" s="19"/>
      <c r="B1141" s="19"/>
      <c r="C1141" s="19"/>
      <c r="D1141" s="36"/>
      <c r="E1141" s="19"/>
      <c r="F1141" s="19"/>
      <c r="G1141" s="19"/>
    </row>
    <row r="1142" spans="1:7" ht="22.5" x14ac:dyDescent="0.25">
      <c r="A1142" s="23" t="s">
        <v>1476</v>
      </c>
      <c r="B1142" s="23" t="s">
        <v>9</v>
      </c>
      <c r="C1142" s="23" t="s">
        <v>10</v>
      </c>
      <c r="D1142" s="38" t="s">
        <v>1477</v>
      </c>
      <c r="E1142" s="24">
        <f>E1147</f>
        <v>1</v>
      </c>
      <c r="F1142" s="24">
        <f>F1147</f>
        <v>16478</v>
      </c>
      <c r="G1142" s="24">
        <f>G1147</f>
        <v>16478</v>
      </c>
    </row>
    <row r="1143" spans="1:7" x14ac:dyDescent="0.25">
      <c r="A1143" s="12" t="s">
        <v>1478</v>
      </c>
      <c r="B1143" s="13" t="s">
        <v>16</v>
      </c>
      <c r="C1143" s="13" t="s">
        <v>3</v>
      </c>
      <c r="D1143" s="17" t="s">
        <v>1479</v>
      </c>
      <c r="E1143" s="14">
        <v>28</v>
      </c>
      <c r="F1143" s="14">
        <v>54.44</v>
      </c>
      <c r="G1143" s="15">
        <f>ROUND(E1143*F1143,2)</f>
        <v>1524.32</v>
      </c>
    </row>
    <row r="1144" spans="1:7" ht="101.25" x14ac:dyDescent="0.25">
      <c r="A1144" s="16"/>
      <c r="B1144" s="16"/>
      <c r="C1144" s="16"/>
      <c r="D1144" s="17" t="s">
        <v>1480</v>
      </c>
      <c r="E1144" s="16"/>
      <c r="F1144" s="16"/>
      <c r="G1144" s="16"/>
    </row>
    <row r="1145" spans="1:7" x14ac:dyDescent="0.25">
      <c r="A1145" s="12" t="s">
        <v>1481</v>
      </c>
      <c r="B1145" s="13" t="s">
        <v>16</v>
      </c>
      <c r="C1145" s="13" t="s">
        <v>142</v>
      </c>
      <c r="D1145" s="17" t="s">
        <v>1482</v>
      </c>
      <c r="E1145" s="14">
        <v>378</v>
      </c>
      <c r="F1145" s="14">
        <v>39.56</v>
      </c>
      <c r="G1145" s="15">
        <f>ROUND(E1145*F1145,2)</f>
        <v>14953.68</v>
      </c>
    </row>
    <row r="1146" spans="1:7" ht="146.25" x14ac:dyDescent="0.25">
      <c r="A1146" s="16"/>
      <c r="B1146" s="16"/>
      <c r="C1146" s="16"/>
      <c r="D1146" s="17" t="s">
        <v>1483</v>
      </c>
      <c r="E1146" s="16"/>
      <c r="F1146" s="16"/>
      <c r="G1146" s="16"/>
    </row>
    <row r="1147" spans="1:7" x14ac:dyDescent="0.25">
      <c r="A1147" s="16"/>
      <c r="B1147" s="16"/>
      <c r="C1147" s="16"/>
      <c r="D1147" s="35" t="s">
        <v>1484</v>
      </c>
      <c r="E1147" s="14">
        <v>1</v>
      </c>
      <c r="F1147" s="18">
        <f>G1143+G1145</f>
        <v>16478</v>
      </c>
      <c r="G1147" s="18">
        <f>ROUND(E1147*F1147,2)</f>
        <v>16478</v>
      </c>
    </row>
    <row r="1148" spans="1:7" ht="0.95" customHeight="1" x14ac:dyDescent="0.25">
      <c r="A1148" s="19"/>
      <c r="B1148" s="19"/>
      <c r="C1148" s="19"/>
      <c r="D1148" s="36"/>
      <c r="E1148" s="19"/>
      <c r="F1148" s="19"/>
      <c r="G1148" s="19"/>
    </row>
    <row r="1149" spans="1:7" x14ac:dyDescent="0.25">
      <c r="A1149" s="16"/>
      <c r="B1149" s="16"/>
      <c r="C1149" s="16"/>
      <c r="D1149" s="35" t="s">
        <v>1485</v>
      </c>
      <c r="E1149" s="14">
        <v>1</v>
      </c>
      <c r="F1149" s="18">
        <f>G1048+G1102+G1142</f>
        <v>79987.02</v>
      </c>
      <c r="G1149" s="18">
        <f>ROUND(E1149*F1149,2)</f>
        <v>79987.02</v>
      </c>
    </row>
    <row r="1150" spans="1:7" ht="0.95" customHeight="1" x14ac:dyDescent="0.25">
      <c r="A1150" s="19"/>
      <c r="B1150" s="19"/>
      <c r="C1150" s="19"/>
      <c r="D1150" s="36"/>
      <c r="E1150" s="19"/>
      <c r="F1150" s="19"/>
      <c r="G1150" s="19"/>
    </row>
    <row r="1151" spans="1:7" x14ac:dyDescent="0.25">
      <c r="A1151" s="16"/>
      <c r="B1151" s="16"/>
      <c r="C1151" s="16"/>
      <c r="D1151" s="35" t="s">
        <v>1486</v>
      </c>
      <c r="E1151" s="14">
        <v>1</v>
      </c>
      <c r="F1151" s="18">
        <f>G526+G611+G691+G884+G903+G997+G1047</f>
        <v>891135.45</v>
      </c>
      <c r="G1151" s="18">
        <f>ROUND(E1151*F1151,2)</f>
        <v>891135.45</v>
      </c>
    </row>
    <row r="1152" spans="1:7" ht="0.95" customHeight="1" x14ac:dyDescent="0.25">
      <c r="A1152" s="19"/>
      <c r="B1152" s="19"/>
      <c r="C1152" s="19"/>
      <c r="D1152" s="36"/>
      <c r="E1152" s="19"/>
      <c r="F1152" s="19"/>
      <c r="G1152" s="19"/>
    </row>
    <row r="1153" spans="1:7" x14ac:dyDescent="0.25">
      <c r="A1153" s="10" t="s">
        <v>1487</v>
      </c>
      <c r="B1153" s="10" t="s">
        <v>9</v>
      </c>
      <c r="C1153" s="10" t="s">
        <v>10</v>
      </c>
      <c r="D1153" s="34" t="s">
        <v>1488</v>
      </c>
      <c r="E1153" s="11">
        <f>E1869</f>
        <v>1</v>
      </c>
      <c r="F1153" s="11">
        <f>F1869</f>
        <v>1501917.69</v>
      </c>
      <c r="G1153" s="11">
        <f>G1869</f>
        <v>1501917.69</v>
      </c>
    </row>
    <row r="1154" spans="1:7" x14ac:dyDescent="0.25">
      <c r="A1154" s="20" t="s">
        <v>1489</v>
      </c>
      <c r="B1154" s="20" t="s">
        <v>9</v>
      </c>
      <c r="C1154" s="20" t="s">
        <v>10</v>
      </c>
      <c r="D1154" s="37" t="s">
        <v>688</v>
      </c>
      <c r="E1154" s="21">
        <f>E1253</f>
        <v>1</v>
      </c>
      <c r="F1154" s="21">
        <f>F1253</f>
        <v>259307.38</v>
      </c>
      <c r="G1154" s="21">
        <f>G1253</f>
        <v>259307.38</v>
      </c>
    </row>
    <row r="1155" spans="1:7" x14ac:dyDescent="0.25">
      <c r="A1155" s="23" t="s">
        <v>1490</v>
      </c>
      <c r="B1155" s="23" t="s">
        <v>9</v>
      </c>
      <c r="C1155" s="23" t="s">
        <v>10</v>
      </c>
      <c r="D1155" s="38" t="s">
        <v>690</v>
      </c>
      <c r="E1155" s="24">
        <f>E1164</f>
        <v>1</v>
      </c>
      <c r="F1155" s="24">
        <f>F1164</f>
        <v>14972.04</v>
      </c>
      <c r="G1155" s="24">
        <f>G1164</f>
        <v>14972.04</v>
      </c>
    </row>
    <row r="1156" spans="1:7" x14ac:dyDescent="0.25">
      <c r="A1156" s="12" t="s">
        <v>1491</v>
      </c>
      <c r="B1156" s="13" t="s">
        <v>16</v>
      </c>
      <c r="C1156" s="13" t="s">
        <v>3</v>
      </c>
      <c r="D1156" s="17" t="s">
        <v>692</v>
      </c>
      <c r="E1156" s="14">
        <v>4</v>
      </c>
      <c r="F1156" s="14">
        <v>2025.01</v>
      </c>
      <c r="G1156" s="15">
        <f>ROUND(E1156*F1156,2)</f>
        <v>8100.04</v>
      </c>
    </row>
    <row r="1157" spans="1:7" ht="146.25" x14ac:dyDescent="0.25">
      <c r="A1157" s="16"/>
      <c r="B1157" s="16"/>
      <c r="C1157" s="16"/>
      <c r="D1157" s="17" t="s">
        <v>693</v>
      </c>
      <c r="E1157" s="16"/>
      <c r="F1157" s="16"/>
      <c r="G1157" s="16"/>
    </row>
    <row r="1158" spans="1:7" x14ac:dyDescent="0.25">
      <c r="A1158" s="12" t="s">
        <v>1492</v>
      </c>
      <c r="B1158" s="13" t="s">
        <v>16</v>
      </c>
      <c r="C1158" s="13" t="s">
        <v>3</v>
      </c>
      <c r="D1158" s="17" t="s">
        <v>695</v>
      </c>
      <c r="E1158" s="14">
        <v>4</v>
      </c>
      <c r="F1158" s="14">
        <v>542.17999999999995</v>
      </c>
      <c r="G1158" s="15">
        <f>ROUND(E1158*F1158,2)</f>
        <v>2168.7199999999998</v>
      </c>
    </row>
    <row r="1159" spans="1:7" ht="213.75" x14ac:dyDescent="0.25">
      <c r="A1159" s="16"/>
      <c r="B1159" s="16"/>
      <c r="C1159" s="16"/>
      <c r="D1159" s="17" t="s">
        <v>696</v>
      </c>
      <c r="E1159" s="16"/>
      <c r="F1159" s="16"/>
      <c r="G1159" s="16"/>
    </row>
    <row r="1160" spans="1:7" x14ac:dyDescent="0.25">
      <c r="A1160" s="12" t="s">
        <v>1493</v>
      </c>
      <c r="B1160" s="13" t="s">
        <v>16</v>
      </c>
      <c r="C1160" s="13" t="s">
        <v>698</v>
      </c>
      <c r="D1160" s="17" t="s">
        <v>699</v>
      </c>
      <c r="E1160" s="14">
        <v>3</v>
      </c>
      <c r="F1160" s="14">
        <v>1175.82</v>
      </c>
      <c r="G1160" s="15">
        <f>ROUND(E1160*F1160,2)</f>
        <v>3527.46</v>
      </c>
    </row>
    <row r="1161" spans="1:7" ht="409.5" x14ac:dyDescent="0.25">
      <c r="A1161" s="16"/>
      <c r="B1161" s="16"/>
      <c r="C1161" s="16"/>
      <c r="D1161" s="17" t="s">
        <v>700</v>
      </c>
      <c r="E1161" s="16"/>
      <c r="F1161" s="16"/>
      <c r="G1161" s="16"/>
    </row>
    <row r="1162" spans="1:7" x14ac:dyDescent="0.25">
      <c r="A1162" s="12" t="s">
        <v>1494</v>
      </c>
      <c r="B1162" s="13" t="s">
        <v>16</v>
      </c>
      <c r="C1162" s="13" t="s">
        <v>698</v>
      </c>
      <c r="D1162" s="17" t="s">
        <v>1495</v>
      </c>
      <c r="E1162" s="14">
        <v>1</v>
      </c>
      <c r="F1162" s="14">
        <v>1175.82</v>
      </c>
      <c r="G1162" s="15">
        <f>ROUND(E1162*F1162,2)</f>
        <v>1175.82</v>
      </c>
    </row>
    <row r="1163" spans="1:7" ht="409.5" x14ac:dyDescent="0.25">
      <c r="A1163" s="16"/>
      <c r="B1163" s="16"/>
      <c r="C1163" s="16"/>
      <c r="D1163" s="17" t="s">
        <v>1496</v>
      </c>
      <c r="E1163" s="16"/>
      <c r="F1163" s="16"/>
      <c r="G1163" s="16"/>
    </row>
    <row r="1164" spans="1:7" x14ac:dyDescent="0.25">
      <c r="A1164" s="16"/>
      <c r="B1164" s="16"/>
      <c r="C1164" s="16"/>
      <c r="D1164" s="35" t="s">
        <v>1497</v>
      </c>
      <c r="E1164" s="14">
        <v>1</v>
      </c>
      <c r="F1164" s="18">
        <f>G1156+G1158+G1160+G1162</f>
        <v>14972.04</v>
      </c>
      <c r="G1164" s="18">
        <f>ROUND(E1164*F1164,2)</f>
        <v>14972.04</v>
      </c>
    </row>
    <row r="1165" spans="1:7" ht="0.95" customHeight="1" x14ac:dyDescent="0.25">
      <c r="A1165" s="19"/>
      <c r="B1165" s="19"/>
      <c r="C1165" s="19"/>
      <c r="D1165" s="36"/>
      <c r="E1165" s="19"/>
      <c r="F1165" s="19"/>
      <c r="G1165" s="19"/>
    </row>
    <row r="1166" spans="1:7" x14ac:dyDescent="0.25">
      <c r="A1166" s="23" t="s">
        <v>1498</v>
      </c>
      <c r="B1166" s="23" t="s">
        <v>9</v>
      </c>
      <c r="C1166" s="23" t="s">
        <v>10</v>
      </c>
      <c r="D1166" s="38" t="s">
        <v>703</v>
      </c>
      <c r="E1166" s="24">
        <f>E1185</f>
        <v>1</v>
      </c>
      <c r="F1166" s="24">
        <f>F1185</f>
        <v>36642.28</v>
      </c>
      <c r="G1166" s="24">
        <f>G1185</f>
        <v>36642.28</v>
      </c>
    </row>
    <row r="1167" spans="1:7" ht="22.5" x14ac:dyDescent="0.25">
      <c r="A1167" s="12" t="s">
        <v>1499</v>
      </c>
      <c r="B1167" s="13" t="s">
        <v>16</v>
      </c>
      <c r="C1167" s="13" t="s">
        <v>221</v>
      </c>
      <c r="D1167" s="17" t="s">
        <v>705</v>
      </c>
      <c r="E1167" s="14">
        <v>37</v>
      </c>
      <c r="F1167" s="14">
        <v>16.010000000000002</v>
      </c>
      <c r="G1167" s="15">
        <f>ROUND(E1167*F1167,2)</f>
        <v>592.37</v>
      </c>
    </row>
    <row r="1168" spans="1:7" ht="202.5" x14ac:dyDescent="0.25">
      <c r="A1168" s="16"/>
      <c r="B1168" s="16"/>
      <c r="C1168" s="16"/>
      <c r="D1168" s="17" t="s">
        <v>706</v>
      </c>
      <c r="E1168" s="16"/>
      <c r="F1168" s="16"/>
      <c r="G1168" s="16"/>
    </row>
    <row r="1169" spans="1:7" ht="22.5" x14ac:dyDescent="0.25">
      <c r="A1169" s="12" t="s">
        <v>1500</v>
      </c>
      <c r="B1169" s="13" t="s">
        <v>16</v>
      </c>
      <c r="C1169" s="13" t="s">
        <v>221</v>
      </c>
      <c r="D1169" s="17" t="s">
        <v>708</v>
      </c>
      <c r="E1169" s="14">
        <v>37</v>
      </c>
      <c r="F1169" s="14">
        <v>43.76</v>
      </c>
      <c r="G1169" s="15">
        <f>ROUND(E1169*F1169,2)</f>
        <v>1619.12</v>
      </c>
    </row>
    <row r="1170" spans="1:7" ht="202.5" x14ac:dyDescent="0.25">
      <c r="A1170" s="16"/>
      <c r="B1170" s="16"/>
      <c r="C1170" s="16"/>
      <c r="D1170" s="17" t="s">
        <v>709</v>
      </c>
      <c r="E1170" s="16"/>
      <c r="F1170" s="16"/>
      <c r="G1170" s="16"/>
    </row>
    <row r="1171" spans="1:7" ht="22.5" x14ac:dyDescent="0.25">
      <c r="A1171" s="12" t="s">
        <v>1501</v>
      </c>
      <c r="B1171" s="13" t="s">
        <v>16</v>
      </c>
      <c r="C1171" s="13" t="s">
        <v>3</v>
      </c>
      <c r="D1171" s="17" t="s">
        <v>1502</v>
      </c>
      <c r="E1171" s="14">
        <v>1</v>
      </c>
      <c r="F1171" s="14">
        <v>12894.83</v>
      </c>
      <c r="G1171" s="15">
        <f>ROUND(E1171*F1171,2)</f>
        <v>12894.83</v>
      </c>
    </row>
    <row r="1172" spans="1:7" ht="409.5" x14ac:dyDescent="0.25">
      <c r="A1172" s="16"/>
      <c r="B1172" s="16"/>
      <c r="C1172" s="16"/>
      <c r="D1172" s="17" t="s">
        <v>1503</v>
      </c>
      <c r="E1172" s="16"/>
      <c r="F1172" s="16"/>
      <c r="G1172" s="16"/>
    </row>
    <row r="1173" spans="1:7" ht="22.5" x14ac:dyDescent="0.25">
      <c r="A1173" s="12" t="s">
        <v>1504</v>
      </c>
      <c r="B1173" s="13" t="s">
        <v>16</v>
      </c>
      <c r="C1173" s="13" t="s">
        <v>3</v>
      </c>
      <c r="D1173" s="17" t="s">
        <v>1505</v>
      </c>
      <c r="E1173" s="14">
        <v>1</v>
      </c>
      <c r="F1173" s="14">
        <v>13047.67</v>
      </c>
      <c r="G1173" s="15">
        <f>ROUND(E1173*F1173,2)</f>
        <v>13047.67</v>
      </c>
    </row>
    <row r="1174" spans="1:7" ht="409.5" x14ac:dyDescent="0.25">
      <c r="A1174" s="16"/>
      <c r="B1174" s="16"/>
      <c r="C1174" s="16"/>
      <c r="D1174" s="17" t="s">
        <v>1506</v>
      </c>
      <c r="E1174" s="16"/>
      <c r="F1174" s="16"/>
      <c r="G1174" s="16"/>
    </row>
    <row r="1175" spans="1:7" x14ac:dyDescent="0.25">
      <c r="A1175" s="12" t="s">
        <v>1507</v>
      </c>
      <c r="B1175" s="13" t="s">
        <v>16</v>
      </c>
      <c r="C1175" s="13" t="s">
        <v>3</v>
      </c>
      <c r="D1175" s="17" t="s">
        <v>714</v>
      </c>
      <c r="E1175" s="14">
        <v>2</v>
      </c>
      <c r="F1175" s="14">
        <v>1731.06</v>
      </c>
      <c r="G1175" s="15">
        <f>ROUND(E1175*F1175,2)</f>
        <v>3462.12</v>
      </c>
    </row>
    <row r="1176" spans="1:7" ht="258.75" x14ac:dyDescent="0.25">
      <c r="A1176" s="16"/>
      <c r="B1176" s="16"/>
      <c r="C1176" s="16"/>
      <c r="D1176" s="17" t="s">
        <v>715</v>
      </c>
      <c r="E1176" s="16"/>
      <c r="F1176" s="16"/>
      <c r="G1176" s="16"/>
    </row>
    <row r="1177" spans="1:7" ht="22.5" x14ac:dyDescent="0.25">
      <c r="A1177" s="12" t="s">
        <v>1508</v>
      </c>
      <c r="B1177" s="13" t="s">
        <v>16</v>
      </c>
      <c r="C1177" s="13" t="s">
        <v>3</v>
      </c>
      <c r="D1177" s="17" t="s">
        <v>717</v>
      </c>
      <c r="E1177" s="14">
        <v>2</v>
      </c>
      <c r="F1177" s="14">
        <v>538.27</v>
      </c>
      <c r="G1177" s="15">
        <f>ROUND(E1177*F1177,2)</f>
        <v>1076.54</v>
      </c>
    </row>
    <row r="1178" spans="1:7" ht="123.75" x14ac:dyDescent="0.25">
      <c r="A1178" s="16"/>
      <c r="B1178" s="16"/>
      <c r="C1178" s="16"/>
      <c r="D1178" s="17" t="s">
        <v>718</v>
      </c>
      <c r="E1178" s="16"/>
      <c r="F1178" s="16"/>
      <c r="G1178" s="16"/>
    </row>
    <row r="1179" spans="1:7" x14ac:dyDescent="0.25">
      <c r="A1179" s="12" t="s">
        <v>1509</v>
      </c>
      <c r="B1179" s="13" t="s">
        <v>16</v>
      </c>
      <c r="C1179" s="13" t="s">
        <v>3</v>
      </c>
      <c r="D1179" s="17" t="s">
        <v>720</v>
      </c>
      <c r="E1179" s="14">
        <v>2</v>
      </c>
      <c r="F1179" s="14">
        <v>1855.19</v>
      </c>
      <c r="G1179" s="15">
        <f>ROUND(E1179*F1179,2)</f>
        <v>3710.38</v>
      </c>
    </row>
    <row r="1180" spans="1:7" ht="101.25" x14ac:dyDescent="0.25">
      <c r="A1180" s="16"/>
      <c r="B1180" s="16"/>
      <c r="C1180" s="16"/>
      <c r="D1180" s="17" t="s">
        <v>721</v>
      </c>
      <c r="E1180" s="16"/>
      <c r="F1180" s="16"/>
      <c r="G1180" s="16"/>
    </row>
    <row r="1181" spans="1:7" x14ac:dyDescent="0.25">
      <c r="A1181" s="12" t="s">
        <v>1510</v>
      </c>
      <c r="B1181" s="13" t="s">
        <v>16</v>
      </c>
      <c r="C1181" s="13" t="s">
        <v>3</v>
      </c>
      <c r="D1181" s="17" t="s">
        <v>723</v>
      </c>
      <c r="E1181" s="14">
        <v>0</v>
      </c>
      <c r="F1181" s="14">
        <v>990.31</v>
      </c>
      <c r="G1181" s="15">
        <f>ROUND(E1181*F1181,2)</f>
        <v>0</v>
      </c>
    </row>
    <row r="1182" spans="1:7" ht="101.25" x14ac:dyDescent="0.25">
      <c r="A1182" s="16"/>
      <c r="B1182" s="16"/>
      <c r="C1182" s="16"/>
      <c r="D1182" s="17" t="s">
        <v>724</v>
      </c>
      <c r="E1182" s="16"/>
      <c r="F1182" s="16"/>
      <c r="G1182" s="16"/>
    </row>
    <row r="1183" spans="1:7" ht="22.5" x14ac:dyDescent="0.25">
      <c r="A1183" s="12" t="s">
        <v>1511</v>
      </c>
      <c r="B1183" s="13" t="s">
        <v>16</v>
      </c>
      <c r="C1183" s="13" t="s">
        <v>221</v>
      </c>
      <c r="D1183" s="17" t="s">
        <v>1512</v>
      </c>
      <c r="E1183" s="14">
        <v>15</v>
      </c>
      <c r="F1183" s="14">
        <v>15.95</v>
      </c>
      <c r="G1183" s="15">
        <f>ROUND(E1183*F1183,2)</f>
        <v>239.25</v>
      </c>
    </row>
    <row r="1184" spans="1:7" ht="202.5" x14ac:dyDescent="0.25">
      <c r="A1184" s="16"/>
      <c r="B1184" s="16"/>
      <c r="C1184" s="16"/>
      <c r="D1184" s="17" t="s">
        <v>1513</v>
      </c>
      <c r="E1184" s="16"/>
      <c r="F1184" s="16"/>
      <c r="G1184" s="16"/>
    </row>
    <row r="1185" spans="1:7" x14ac:dyDescent="0.25">
      <c r="A1185" s="16"/>
      <c r="B1185" s="16"/>
      <c r="C1185" s="16"/>
      <c r="D1185" s="35" t="s">
        <v>1514</v>
      </c>
      <c r="E1185" s="14">
        <v>1</v>
      </c>
      <c r="F1185" s="18">
        <f>G1167+G1169+G1171+G1173+G1175+G1177+G1179+G1181+G1183</f>
        <v>36642.28</v>
      </c>
      <c r="G1185" s="18">
        <f>ROUND(E1185*F1185,2)</f>
        <v>36642.28</v>
      </c>
    </row>
    <row r="1186" spans="1:7" ht="0.95" customHeight="1" x14ac:dyDescent="0.25">
      <c r="A1186" s="19"/>
      <c r="B1186" s="19"/>
      <c r="C1186" s="19"/>
      <c r="D1186" s="36"/>
      <c r="E1186" s="19"/>
      <c r="F1186" s="19"/>
      <c r="G1186" s="19"/>
    </row>
    <row r="1187" spans="1:7" x14ac:dyDescent="0.25">
      <c r="A1187" s="23" t="s">
        <v>1515</v>
      </c>
      <c r="B1187" s="23" t="s">
        <v>9</v>
      </c>
      <c r="C1187" s="23" t="s">
        <v>10</v>
      </c>
      <c r="D1187" s="38" t="s">
        <v>727</v>
      </c>
      <c r="E1187" s="24">
        <f>E1200</f>
        <v>1</v>
      </c>
      <c r="F1187" s="24">
        <f>F1200</f>
        <v>11758.38</v>
      </c>
      <c r="G1187" s="24">
        <f>G1200</f>
        <v>11758.38</v>
      </c>
    </row>
    <row r="1188" spans="1:7" x14ac:dyDescent="0.25">
      <c r="A1188" s="25" t="s">
        <v>1516</v>
      </c>
      <c r="B1188" s="25" t="s">
        <v>9</v>
      </c>
      <c r="C1188" s="25" t="s">
        <v>10</v>
      </c>
      <c r="D1188" s="39" t="s">
        <v>729</v>
      </c>
      <c r="E1188" s="26">
        <f>E1193</f>
        <v>1</v>
      </c>
      <c r="F1188" s="26">
        <f>F1193</f>
        <v>11692.88</v>
      </c>
      <c r="G1188" s="26">
        <f>G1193</f>
        <v>11692.88</v>
      </c>
    </row>
    <row r="1189" spans="1:7" x14ac:dyDescent="0.25">
      <c r="A1189" s="12" t="s">
        <v>1517</v>
      </c>
      <c r="B1189" s="13" t="s">
        <v>16</v>
      </c>
      <c r="C1189" s="13" t="s">
        <v>3</v>
      </c>
      <c r="D1189" s="17" t="s">
        <v>731</v>
      </c>
      <c r="E1189" s="14">
        <v>1</v>
      </c>
      <c r="F1189" s="14">
        <v>3037.55</v>
      </c>
      <c r="G1189" s="15">
        <f>ROUND(E1189*F1189,2)</f>
        <v>3037.55</v>
      </c>
    </row>
    <row r="1190" spans="1:7" ht="247.5" x14ac:dyDescent="0.25">
      <c r="A1190" s="16"/>
      <c r="B1190" s="16"/>
      <c r="C1190" s="16"/>
      <c r="D1190" s="17" t="s">
        <v>732</v>
      </c>
      <c r="E1190" s="16"/>
      <c r="F1190" s="16"/>
      <c r="G1190" s="16"/>
    </row>
    <row r="1191" spans="1:7" x14ac:dyDescent="0.25">
      <c r="A1191" s="12" t="s">
        <v>1518</v>
      </c>
      <c r="B1191" s="13" t="s">
        <v>16</v>
      </c>
      <c r="C1191" s="13" t="s">
        <v>3</v>
      </c>
      <c r="D1191" s="17" t="s">
        <v>1519</v>
      </c>
      <c r="E1191" s="14">
        <v>1</v>
      </c>
      <c r="F1191" s="14">
        <v>8655.33</v>
      </c>
      <c r="G1191" s="15">
        <f>ROUND(E1191*F1191,2)</f>
        <v>8655.33</v>
      </c>
    </row>
    <row r="1192" spans="1:7" ht="247.5" x14ac:dyDescent="0.25">
      <c r="A1192" s="16"/>
      <c r="B1192" s="16"/>
      <c r="C1192" s="16"/>
      <c r="D1192" s="17" t="s">
        <v>1520</v>
      </c>
      <c r="E1192" s="16"/>
      <c r="F1192" s="16"/>
      <c r="G1192" s="16"/>
    </row>
    <row r="1193" spans="1:7" x14ac:dyDescent="0.25">
      <c r="A1193" s="16"/>
      <c r="B1193" s="16"/>
      <c r="C1193" s="16"/>
      <c r="D1193" s="35" t="s">
        <v>1521</v>
      </c>
      <c r="E1193" s="14">
        <v>1</v>
      </c>
      <c r="F1193" s="18">
        <f>G1189+G1191</f>
        <v>11692.88</v>
      </c>
      <c r="G1193" s="18">
        <f>ROUND(E1193*F1193,2)</f>
        <v>11692.88</v>
      </c>
    </row>
    <row r="1194" spans="1:7" ht="0.95" customHeight="1" x14ac:dyDescent="0.25">
      <c r="A1194" s="19"/>
      <c r="B1194" s="19"/>
      <c r="C1194" s="19"/>
      <c r="D1194" s="36"/>
      <c r="E1194" s="19"/>
      <c r="F1194" s="19"/>
      <c r="G1194" s="19"/>
    </row>
    <row r="1195" spans="1:7" x14ac:dyDescent="0.25">
      <c r="A1195" s="25" t="s">
        <v>1522</v>
      </c>
      <c r="B1195" s="25" t="s">
        <v>9</v>
      </c>
      <c r="C1195" s="25" t="s">
        <v>10</v>
      </c>
      <c r="D1195" s="39" t="s">
        <v>735</v>
      </c>
      <c r="E1195" s="26">
        <f>E1198</f>
        <v>1</v>
      </c>
      <c r="F1195" s="26">
        <f>F1198</f>
        <v>65.5</v>
      </c>
      <c r="G1195" s="26">
        <f>G1198</f>
        <v>65.5</v>
      </c>
    </row>
    <row r="1196" spans="1:7" x14ac:dyDescent="0.25">
      <c r="A1196" s="12" t="s">
        <v>1523</v>
      </c>
      <c r="B1196" s="13" t="s">
        <v>16</v>
      </c>
      <c r="C1196" s="13" t="s">
        <v>3</v>
      </c>
      <c r="D1196" s="17" t="s">
        <v>737</v>
      </c>
      <c r="E1196" s="14">
        <v>50</v>
      </c>
      <c r="F1196" s="14">
        <v>1.31</v>
      </c>
      <c r="G1196" s="15">
        <f>ROUND(E1196*F1196,2)</f>
        <v>65.5</v>
      </c>
    </row>
    <row r="1197" spans="1:7" ht="67.5" x14ac:dyDescent="0.25">
      <c r="A1197" s="16"/>
      <c r="B1197" s="16"/>
      <c r="C1197" s="16"/>
      <c r="D1197" s="17" t="s">
        <v>738</v>
      </c>
      <c r="E1197" s="16"/>
      <c r="F1197" s="16"/>
      <c r="G1197" s="16"/>
    </row>
    <row r="1198" spans="1:7" x14ac:dyDescent="0.25">
      <c r="A1198" s="16"/>
      <c r="B1198" s="16"/>
      <c r="C1198" s="16"/>
      <c r="D1198" s="35" t="s">
        <v>1524</v>
      </c>
      <c r="E1198" s="14">
        <v>1</v>
      </c>
      <c r="F1198" s="18">
        <f>G1196</f>
        <v>65.5</v>
      </c>
      <c r="G1198" s="18">
        <f>ROUND(E1198*F1198,2)</f>
        <v>65.5</v>
      </c>
    </row>
    <row r="1199" spans="1:7" ht="0.95" customHeight="1" x14ac:dyDescent="0.25">
      <c r="A1199" s="19"/>
      <c r="B1199" s="19"/>
      <c r="C1199" s="19"/>
      <c r="D1199" s="36"/>
      <c r="E1199" s="19"/>
      <c r="F1199" s="19"/>
      <c r="G1199" s="19"/>
    </row>
    <row r="1200" spans="1:7" x14ac:dyDescent="0.25">
      <c r="A1200" s="16"/>
      <c r="B1200" s="16"/>
      <c r="C1200" s="16"/>
      <c r="D1200" s="35" t="s">
        <v>1525</v>
      </c>
      <c r="E1200" s="14">
        <v>1</v>
      </c>
      <c r="F1200" s="18">
        <f>G1188+G1195</f>
        <v>11758.38</v>
      </c>
      <c r="G1200" s="18">
        <f>ROUND(E1200*F1200,2)</f>
        <v>11758.38</v>
      </c>
    </row>
    <row r="1201" spans="1:7" ht="0.95" customHeight="1" x14ac:dyDescent="0.25">
      <c r="A1201" s="19"/>
      <c r="B1201" s="19"/>
      <c r="C1201" s="19"/>
      <c r="D1201" s="36"/>
      <c r="E1201" s="19"/>
      <c r="F1201" s="19"/>
      <c r="G1201" s="19"/>
    </row>
    <row r="1202" spans="1:7" x14ac:dyDescent="0.25">
      <c r="A1202" s="23" t="s">
        <v>1526</v>
      </c>
      <c r="B1202" s="23" t="s">
        <v>9</v>
      </c>
      <c r="C1202" s="23" t="s">
        <v>10</v>
      </c>
      <c r="D1202" s="38" t="s">
        <v>742</v>
      </c>
      <c r="E1202" s="24">
        <f>E1221</f>
        <v>1</v>
      </c>
      <c r="F1202" s="24">
        <f>F1221</f>
        <v>113945.48</v>
      </c>
      <c r="G1202" s="24">
        <f>G1221</f>
        <v>113945.48</v>
      </c>
    </row>
    <row r="1203" spans="1:7" ht="22.5" x14ac:dyDescent="0.25">
      <c r="A1203" s="12" t="s">
        <v>1527</v>
      </c>
      <c r="B1203" s="13" t="s">
        <v>16</v>
      </c>
      <c r="C1203" s="13" t="s">
        <v>142</v>
      </c>
      <c r="D1203" s="17" t="s">
        <v>744</v>
      </c>
      <c r="E1203" s="14">
        <v>37</v>
      </c>
      <c r="F1203" s="14">
        <v>53.88</v>
      </c>
      <c r="G1203" s="15">
        <f>ROUND(E1203*F1203,2)</f>
        <v>1993.56</v>
      </c>
    </row>
    <row r="1204" spans="1:7" ht="90" x14ac:dyDescent="0.25">
      <c r="A1204" s="16"/>
      <c r="B1204" s="16"/>
      <c r="C1204" s="16"/>
      <c r="D1204" s="17" t="s">
        <v>745</v>
      </c>
      <c r="E1204" s="16"/>
      <c r="F1204" s="16"/>
      <c r="G1204" s="16"/>
    </row>
    <row r="1205" spans="1:7" x14ac:dyDescent="0.25">
      <c r="A1205" s="12" t="s">
        <v>1528</v>
      </c>
      <c r="B1205" s="13" t="s">
        <v>16</v>
      </c>
      <c r="C1205" s="13" t="s">
        <v>142</v>
      </c>
      <c r="D1205" s="17" t="s">
        <v>1529</v>
      </c>
      <c r="E1205" s="14">
        <v>15</v>
      </c>
      <c r="F1205" s="14">
        <v>58.23</v>
      </c>
      <c r="G1205" s="15">
        <f>ROUND(E1205*F1205,2)</f>
        <v>873.45</v>
      </c>
    </row>
    <row r="1206" spans="1:7" ht="67.5" x14ac:dyDescent="0.25">
      <c r="A1206" s="16"/>
      <c r="B1206" s="16"/>
      <c r="C1206" s="16"/>
      <c r="D1206" s="17" t="s">
        <v>1530</v>
      </c>
      <c r="E1206" s="16"/>
      <c r="F1206" s="16"/>
      <c r="G1206" s="16"/>
    </row>
    <row r="1207" spans="1:7" x14ac:dyDescent="0.25">
      <c r="A1207" s="12" t="s">
        <v>1531</v>
      </c>
      <c r="B1207" s="13" t="s">
        <v>16</v>
      </c>
      <c r="C1207" s="13" t="s">
        <v>142</v>
      </c>
      <c r="D1207" s="17" t="s">
        <v>747</v>
      </c>
      <c r="E1207" s="14">
        <v>2364</v>
      </c>
      <c r="F1207" s="14">
        <v>30.04</v>
      </c>
      <c r="G1207" s="15">
        <f>ROUND(E1207*F1207,2)</f>
        <v>71014.559999999998</v>
      </c>
    </row>
    <row r="1208" spans="1:7" ht="67.5" x14ac:dyDescent="0.25">
      <c r="A1208" s="16"/>
      <c r="B1208" s="16"/>
      <c r="C1208" s="16"/>
      <c r="D1208" s="17" t="s">
        <v>748</v>
      </c>
      <c r="E1208" s="16"/>
      <c r="F1208" s="16"/>
      <c r="G1208" s="16"/>
    </row>
    <row r="1209" spans="1:7" x14ac:dyDescent="0.25">
      <c r="A1209" s="12" t="s">
        <v>1532</v>
      </c>
      <c r="B1209" s="13" t="s">
        <v>16</v>
      </c>
      <c r="C1209" s="13" t="s">
        <v>142</v>
      </c>
      <c r="D1209" s="17" t="s">
        <v>750</v>
      </c>
      <c r="E1209" s="14">
        <v>920</v>
      </c>
      <c r="F1209" s="14">
        <v>19.600000000000001</v>
      </c>
      <c r="G1209" s="15">
        <f>ROUND(E1209*F1209,2)</f>
        <v>18032</v>
      </c>
    </row>
    <row r="1210" spans="1:7" ht="67.5" x14ac:dyDescent="0.25">
      <c r="A1210" s="16"/>
      <c r="B1210" s="16"/>
      <c r="C1210" s="16"/>
      <c r="D1210" s="17" t="s">
        <v>751</v>
      </c>
      <c r="E1210" s="16"/>
      <c r="F1210" s="16"/>
      <c r="G1210" s="16"/>
    </row>
    <row r="1211" spans="1:7" ht="22.5" x14ac:dyDescent="0.25">
      <c r="A1211" s="12" t="s">
        <v>1533</v>
      </c>
      <c r="B1211" s="13" t="s">
        <v>16</v>
      </c>
      <c r="C1211" s="13" t="s">
        <v>142</v>
      </c>
      <c r="D1211" s="17" t="s">
        <v>753</v>
      </c>
      <c r="E1211" s="14">
        <v>720</v>
      </c>
      <c r="F1211" s="14">
        <v>23.51</v>
      </c>
      <c r="G1211" s="15">
        <f>ROUND(E1211*F1211,2)</f>
        <v>16927.2</v>
      </c>
    </row>
    <row r="1212" spans="1:7" ht="90" x14ac:dyDescent="0.25">
      <c r="A1212" s="16"/>
      <c r="B1212" s="16"/>
      <c r="C1212" s="16"/>
      <c r="D1212" s="17" t="s">
        <v>754</v>
      </c>
      <c r="E1212" s="16"/>
      <c r="F1212" s="16"/>
      <c r="G1212" s="16"/>
    </row>
    <row r="1213" spans="1:7" x14ac:dyDescent="0.25">
      <c r="A1213" s="12" t="s">
        <v>1534</v>
      </c>
      <c r="B1213" s="13" t="s">
        <v>16</v>
      </c>
      <c r="C1213" s="13" t="s">
        <v>142</v>
      </c>
      <c r="D1213" s="17" t="s">
        <v>756</v>
      </c>
      <c r="E1213" s="14">
        <v>239</v>
      </c>
      <c r="F1213" s="14">
        <v>14.37</v>
      </c>
      <c r="G1213" s="15">
        <f>ROUND(E1213*F1213,2)</f>
        <v>3434.43</v>
      </c>
    </row>
    <row r="1214" spans="1:7" ht="67.5" x14ac:dyDescent="0.25">
      <c r="A1214" s="16"/>
      <c r="B1214" s="16"/>
      <c r="C1214" s="16"/>
      <c r="D1214" s="17" t="s">
        <v>757</v>
      </c>
      <c r="E1214" s="16"/>
      <c r="F1214" s="16"/>
      <c r="G1214" s="16"/>
    </row>
    <row r="1215" spans="1:7" ht="22.5" x14ac:dyDescent="0.25">
      <c r="A1215" s="12" t="s">
        <v>1535</v>
      </c>
      <c r="B1215" s="13" t="s">
        <v>16</v>
      </c>
      <c r="C1215" s="13" t="s">
        <v>142</v>
      </c>
      <c r="D1215" s="17" t="s">
        <v>759</v>
      </c>
      <c r="E1215" s="14">
        <v>0</v>
      </c>
      <c r="F1215" s="14">
        <v>18.59</v>
      </c>
      <c r="G1215" s="15">
        <f>ROUND(E1215*F1215,2)</f>
        <v>0</v>
      </c>
    </row>
    <row r="1216" spans="1:7" ht="67.5" x14ac:dyDescent="0.25">
      <c r="A1216" s="16"/>
      <c r="B1216" s="16"/>
      <c r="C1216" s="16"/>
      <c r="D1216" s="17" t="s">
        <v>757</v>
      </c>
      <c r="E1216" s="16"/>
      <c r="F1216" s="16"/>
      <c r="G1216" s="16"/>
    </row>
    <row r="1217" spans="1:7" ht="22.5" x14ac:dyDescent="0.25">
      <c r="A1217" s="12" t="s">
        <v>1536</v>
      </c>
      <c r="B1217" s="13" t="s">
        <v>16</v>
      </c>
      <c r="C1217" s="13" t="s">
        <v>142</v>
      </c>
      <c r="D1217" s="17" t="s">
        <v>1537</v>
      </c>
      <c r="E1217" s="14">
        <v>26</v>
      </c>
      <c r="F1217" s="14">
        <v>53.88</v>
      </c>
      <c r="G1217" s="15">
        <f>ROUND(E1217*F1217,2)</f>
        <v>1400.88</v>
      </c>
    </row>
    <row r="1218" spans="1:7" ht="90" x14ac:dyDescent="0.25">
      <c r="A1218" s="16"/>
      <c r="B1218" s="16"/>
      <c r="C1218" s="16"/>
      <c r="D1218" s="17" t="s">
        <v>1538</v>
      </c>
      <c r="E1218" s="16"/>
      <c r="F1218" s="16"/>
      <c r="G1218" s="16"/>
    </row>
    <row r="1219" spans="1:7" ht="22.5" x14ac:dyDescent="0.25">
      <c r="A1219" s="12" t="s">
        <v>1539</v>
      </c>
      <c r="B1219" s="13" t="s">
        <v>16</v>
      </c>
      <c r="C1219" s="13" t="s">
        <v>142</v>
      </c>
      <c r="D1219" s="17" t="s">
        <v>1540</v>
      </c>
      <c r="E1219" s="14">
        <v>5</v>
      </c>
      <c r="F1219" s="14">
        <v>53.88</v>
      </c>
      <c r="G1219" s="15">
        <f>ROUND(E1219*F1219,2)</f>
        <v>269.39999999999998</v>
      </c>
    </row>
    <row r="1220" spans="1:7" ht="90" x14ac:dyDescent="0.25">
      <c r="A1220" s="16"/>
      <c r="B1220" s="16"/>
      <c r="C1220" s="16"/>
      <c r="D1220" s="17" t="s">
        <v>1541</v>
      </c>
      <c r="E1220" s="16"/>
      <c r="F1220" s="16"/>
      <c r="G1220" s="16"/>
    </row>
    <row r="1221" spans="1:7" x14ac:dyDescent="0.25">
      <c r="A1221" s="16"/>
      <c r="B1221" s="16"/>
      <c r="C1221" s="16"/>
      <c r="D1221" s="35" t="s">
        <v>1542</v>
      </c>
      <c r="E1221" s="14">
        <v>1</v>
      </c>
      <c r="F1221" s="18">
        <f>G1203+G1205+G1207+G1209+G1211+G1213+G1215+G1217+G1219</f>
        <v>113945.48</v>
      </c>
      <c r="G1221" s="18">
        <f>ROUND(E1221*F1221,2)</f>
        <v>113945.48</v>
      </c>
    </row>
    <row r="1222" spans="1:7" ht="0.95" customHeight="1" x14ac:dyDescent="0.25">
      <c r="A1222" s="19"/>
      <c r="B1222" s="19"/>
      <c r="C1222" s="19"/>
      <c r="D1222" s="36"/>
      <c r="E1222" s="19"/>
      <c r="F1222" s="19"/>
      <c r="G1222" s="19"/>
    </row>
    <row r="1223" spans="1:7" x14ac:dyDescent="0.25">
      <c r="A1223" s="23" t="s">
        <v>1543</v>
      </c>
      <c r="B1223" s="23" t="s">
        <v>9</v>
      </c>
      <c r="C1223" s="23" t="s">
        <v>10</v>
      </c>
      <c r="D1223" s="38" t="s">
        <v>762</v>
      </c>
      <c r="E1223" s="24">
        <f>E1234</f>
        <v>1</v>
      </c>
      <c r="F1223" s="24">
        <f>F1234</f>
        <v>69220.88</v>
      </c>
      <c r="G1223" s="24">
        <f>G1234</f>
        <v>69220.88</v>
      </c>
    </row>
    <row r="1224" spans="1:7" x14ac:dyDescent="0.25">
      <c r="A1224" s="12" t="s">
        <v>1544</v>
      </c>
      <c r="B1224" s="13" t="s">
        <v>16</v>
      </c>
      <c r="C1224" s="13" t="s">
        <v>3</v>
      </c>
      <c r="D1224" s="17" t="s">
        <v>764</v>
      </c>
      <c r="E1224" s="14">
        <v>44</v>
      </c>
      <c r="F1224" s="14">
        <v>398.47</v>
      </c>
      <c r="G1224" s="15">
        <f>ROUND(E1224*F1224,2)</f>
        <v>17532.68</v>
      </c>
    </row>
    <row r="1225" spans="1:7" ht="409.5" x14ac:dyDescent="0.25">
      <c r="A1225" s="16"/>
      <c r="B1225" s="16"/>
      <c r="C1225" s="16"/>
      <c r="D1225" s="17" t="s">
        <v>765</v>
      </c>
      <c r="E1225" s="16"/>
      <c r="F1225" s="16"/>
      <c r="G1225" s="16"/>
    </row>
    <row r="1226" spans="1:7" x14ac:dyDescent="0.25">
      <c r="A1226" s="12" t="s">
        <v>1545</v>
      </c>
      <c r="B1226" s="13" t="s">
        <v>16</v>
      </c>
      <c r="C1226" s="13" t="s">
        <v>3</v>
      </c>
      <c r="D1226" s="17" t="s">
        <v>767</v>
      </c>
      <c r="E1226" s="14">
        <v>48</v>
      </c>
      <c r="F1226" s="14">
        <v>398.47</v>
      </c>
      <c r="G1226" s="15">
        <f>ROUND(E1226*F1226,2)</f>
        <v>19126.560000000001</v>
      </c>
    </row>
    <row r="1227" spans="1:7" ht="409.5" x14ac:dyDescent="0.25">
      <c r="A1227" s="16"/>
      <c r="B1227" s="16"/>
      <c r="C1227" s="16"/>
      <c r="D1227" s="17" t="s">
        <v>765</v>
      </c>
      <c r="E1227" s="16"/>
      <c r="F1227" s="16"/>
      <c r="G1227" s="16"/>
    </row>
    <row r="1228" spans="1:7" x14ac:dyDescent="0.25">
      <c r="A1228" s="12" t="s">
        <v>1546</v>
      </c>
      <c r="B1228" s="13" t="s">
        <v>16</v>
      </c>
      <c r="C1228" s="13" t="s">
        <v>3</v>
      </c>
      <c r="D1228" s="17" t="s">
        <v>769</v>
      </c>
      <c r="E1228" s="14">
        <v>44</v>
      </c>
      <c r="F1228" s="14">
        <v>398.47</v>
      </c>
      <c r="G1228" s="15">
        <f>ROUND(E1228*F1228,2)</f>
        <v>17532.68</v>
      </c>
    </row>
    <row r="1229" spans="1:7" ht="409.5" x14ac:dyDescent="0.25">
      <c r="A1229" s="16"/>
      <c r="B1229" s="16"/>
      <c r="C1229" s="16"/>
      <c r="D1229" s="17" t="s">
        <v>770</v>
      </c>
      <c r="E1229" s="16"/>
      <c r="F1229" s="16"/>
      <c r="G1229" s="16"/>
    </row>
    <row r="1230" spans="1:7" x14ac:dyDescent="0.25">
      <c r="A1230" s="12" t="s">
        <v>1547</v>
      </c>
      <c r="B1230" s="13" t="s">
        <v>16</v>
      </c>
      <c r="C1230" s="13" t="s">
        <v>3</v>
      </c>
      <c r="D1230" s="17" t="s">
        <v>772</v>
      </c>
      <c r="E1230" s="14">
        <v>44</v>
      </c>
      <c r="F1230" s="14">
        <v>297.86</v>
      </c>
      <c r="G1230" s="15">
        <f>ROUND(E1230*F1230,2)</f>
        <v>13105.84</v>
      </c>
    </row>
    <row r="1231" spans="1:7" ht="409.5" x14ac:dyDescent="0.25">
      <c r="A1231" s="16"/>
      <c r="B1231" s="16"/>
      <c r="C1231" s="16"/>
      <c r="D1231" s="17" t="s">
        <v>773</v>
      </c>
      <c r="E1231" s="16"/>
      <c r="F1231" s="16"/>
      <c r="G1231" s="16"/>
    </row>
    <row r="1232" spans="1:7" x14ac:dyDescent="0.25">
      <c r="A1232" s="12" t="s">
        <v>1548</v>
      </c>
      <c r="B1232" s="13" t="s">
        <v>16</v>
      </c>
      <c r="C1232" s="13" t="s">
        <v>3</v>
      </c>
      <c r="D1232" s="17" t="s">
        <v>1549</v>
      </c>
      <c r="E1232" s="14">
        <v>8</v>
      </c>
      <c r="F1232" s="14">
        <v>240.39</v>
      </c>
      <c r="G1232" s="15">
        <f>ROUND(E1232*F1232,2)</f>
        <v>1923.12</v>
      </c>
    </row>
    <row r="1233" spans="1:7" ht="409.5" x14ac:dyDescent="0.25">
      <c r="A1233" s="16"/>
      <c r="B1233" s="16"/>
      <c r="C1233" s="16"/>
      <c r="D1233" s="17" t="s">
        <v>1550</v>
      </c>
      <c r="E1233" s="16"/>
      <c r="F1233" s="16"/>
      <c r="G1233" s="16"/>
    </row>
    <row r="1234" spans="1:7" x14ac:dyDescent="0.25">
      <c r="A1234" s="16"/>
      <c r="B1234" s="16"/>
      <c r="C1234" s="16"/>
      <c r="D1234" s="35" t="s">
        <v>1551</v>
      </c>
      <c r="E1234" s="14">
        <v>1</v>
      </c>
      <c r="F1234" s="18">
        <f>G1224+G1226+G1228+G1230+G1232</f>
        <v>69220.88</v>
      </c>
      <c r="G1234" s="18">
        <f>ROUND(E1234*F1234,2)</f>
        <v>69220.88</v>
      </c>
    </row>
    <row r="1235" spans="1:7" ht="0.95" customHeight="1" x14ac:dyDescent="0.25">
      <c r="A1235" s="19"/>
      <c r="B1235" s="19"/>
      <c r="C1235" s="19"/>
      <c r="D1235" s="36"/>
      <c r="E1235" s="19"/>
      <c r="F1235" s="19"/>
      <c r="G1235" s="19"/>
    </row>
    <row r="1236" spans="1:7" x14ac:dyDescent="0.25">
      <c r="A1236" s="23" t="s">
        <v>1552</v>
      </c>
      <c r="B1236" s="23" t="s">
        <v>9</v>
      </c>
      <c r="C1236" s="23" t="s">
        <v>10</v>
      </c>
      <c r="D1236" s="38" t="s">
        <v>776</v>
      </c>
      <c r="E1236" s="24">
        <f>E1251</f>
        <v>1</v>
      </c>
      <c r="F1236" s="24">
        <f>F1251</f>
        <v>12768.32</v>
      </c>
      <c r="G1236" s="24">
        <f>G1251</f>
        <v>12768.32</v>
      </c>
    </row>
    <row r="1237" spans="1:7" x14ac:dyDescent="0.25">
      <c r="A1237" s="12" t="s">
        <v>1553</v>
      </c>
      <c r="B1237" s="13" t="s">
        <v>16</v>
      </c>
      <c r="C1237" s="13" t="s">
        <v>3</v>
      </c>
      <c r="D1237" s="17" t="s">
        <v>778</v>
      </c>
      <c r="E1237" s="14">
        <v>96</v>
      </c>
      <c r="F1237" s="14">
        <v>41.62</v>
      </c>
      <c r="G1237" s="15">
        <f>ROUND(E1237*F1237,2)</f>
        <v>3995.52</v>
      </c>
    </row>
    <row r="1238" spans="1:7" ht="67.5" x14ac:dyDescent="0.25">
      <c r="A1238" s="16"/>
      <c r="B1238" s="16"/>
      <c r="C1238" s="16"/>
      <c r="D1238" s="17" t="s">
        <v>779</v>
      </c>
      <c r="E1238" s="16"/>
      <c r="F1238" s="16"/>
      <c r="G1238" s="16"/>
    </row>
    <row r="1239" spans="1:7" x14ac:dyDescent="0.25">
      <c r="A1239" s="12" t="s">
        <v>1554</v>
      </c>
      <c r="B1239" s="13" t="s">
        <v>16</v>
      </c>
      <c r="C1239" s="13" t="s">
        <v>3</v>
      </c>
      <c r="D1239" s="17" t="s">
        <v>781</v>
      </c>
      <c r="E1239" s="14">
        <v>90</v>
      </c>
      <c r="F1239" s="14">
        <v>15.68</v>
      </c>
      <c r="G1239" s="15">
        <f>ROUND(E1239*F1239,2)</f>
        <v>1411.2</v>
      </c>
    </row>
    <row r="1240" spans="1:7" ht="67.5" x14ac:dyDescent="0.25">
      <c r="A1240" s="16"/>
      <c r="B1240" s="16"/>
      <c r="C1240" s="16"/>
      <c r="D1240" s="17" t="s">
        <v>1555</v>
      </c>
      <c r="E1240" s="16"/>
      <c r="F1240" s="16"/>
      <c r="G1240" s="16"/>
    </row>
    <row r="1241" spans="1:7" x14ac:dyDescent="0.25">
      <c r="A1241" s="12" t="s">
        <v>1556</v>
      </c>
      <c r="B1241" s="13" t="s">
        <v>16</v>
      </c>
      <c r="C1241" s="13" t="s">
        <v>3</v>
      </c>
      <c r="D1241" s="17" t="s">
        <v>784</v>
      </c>
      <c r="E1241" s="14">
        <v>88</v>
      </c>
      <c r="F1241" s="14">
        <v>60.61</v>
      </c>
      <c r="G1241" s="15">
        <f>ROUND(E1241*F1241,2)</f>
        <v>5333.68</v>
      </c>
    </row>
    <row r="1242" spans="1:7" ht="67.5" x14ac:dyDescent="0.25">
      <c r="A1242" s="16"/>
      <c r="B1242" s="16"/>
      <c r="C1242" s="16"/>
      <c r="D1242" s="17" t="s">
        <v>785</v>
      </c>
      <c r="E1242" s="16"/>
      <c r="F1242" s="16"/>
      <c r="G1242" s="16"/>
    </row>
    <row r="1243" spans="1:7" x14ac:dyDescent="0.25">
      <c r="A1243" s="12" t="s">
        <v>1557</v>
      </c>
      <c r="B1243" s="13" t="s">
        <v>16</v>
      </c>
      <c r="C1243" s="13" t="s">
        <v>3</v>
      </c>
      <c r="D1243" s="17" t="s">
        <v>787</v>
      </c>
      <c r="E1243" s="14">
        <v>96</v>
      </c>
      <c r="F1243" s="14">
        <v>1.31</v>
      </c>
      <c r="G1243" s="15">
        <f>ROUND(E1243*F1243,2)</f>
        <v>125.76</v>
      </c>
    </row>
    <row r="1244" spans="1:7" ht="56.25" x14ac:dyDescent="0.25">
      <c r="A1244" s="16"/>
      <c r="B1244" s="16"/>
      <c r="C1244" s="16"/>
      <c r="D1244" s="17" t="s">
        <v>788</v>
      </c>
      <c r="E1244" s="16"/>
      <c r="F1244" s="16"/>
      <c r="G1244" s="16"/>
    </row>
    <row r="1245" spans="1:7" x14ac:dyDescent="0.25">
      <c r="A1245" s="12" t="s">
        <v>1558</v>
      </c>
      <c r="B1245" s="13" t="s">
        <v>16</v>
      </c>
      <c r="C1245" s="13" t="s">
        <v>3</v>
      </c>
      <c r="D1245" s="17" t="s">
        <v>790</v>
      </c>
      <c r="E1245" s="14">
        <v>45</v>
      </c>
      <c r="F1245" s="14">
        <v>18.29</v>
      </c>
      <c r="G1245" s="15">
        <f>ROUND(E1245*F1245,2)</f>
        <v>823.05</v>
      </c>
    </row>
    <row r="1246" spans="1:7" ht="67.5" x14ac:dyDescent="0.25">
      <c r="A1246" s="16"/>
      <c r="B1246" s="16"/>
      <c r="C1246" s="16"/>
      <c r="D1246" s="17" t="s">
        <v>1559</v>
      </c>
      <c r="E1246" s="16"/>
      <c r="F1246" s="16"/>
      <c r="G1246" s="16"/>
    </row>
    <row r="1247" spans="1:7" x14ac:dyDescent="0.25">
      <c r="A1247" s="12" t="s">
        <v>1560</v>
      </c>
      <c r="B1247" s="13" t="s">
        <v>16</v>
      </c>
      <c r="C1247" s="13" t="s">
        <v>3</v>
      </c>
      <c r="D1247" s="17" t="s">
        <v>793</v>
      </c>
      <c r="E1247" s="14">
        <v>44</v>
      </c>
      <c r="F1247" s="14">
        <v>18.29</v>
      </c>
      <c r="G1247" s="15">
        <f>ROUND(E1247*F1247,2)</f>
        <v>804.76</v>
      </c>
    </row>
    <row r="1248" spans="1:7" ht="67.5" x14ac:dyDescent="0.25">
      <c r="A1248" s="16"/>
      <c r="B1248" s="16"/>
      <c r="C1248" s="16"/>
      <c r="D1248" s="17" t="s">
        <v>794</v>
      </c>
      <c r="E1248" s="16"/>
      <c r="F1248" s="16"/>
      <c r="G1248" s="16"/>
    </row>
    <row r="1249" spans="1:7" x14ac:dyDescent="0.25">
      <c r="A1249" s="12" t="s">
        <v>1561</v>
      </c>
      <c r="B1249" s="13" t="s">
        <v>16</v>
      </c>
      <c r="C1249" s="13" t="s">
        <v>3</v>
      </c>
      <c r="D1249" s="17" t="s">
        <v>796</v>
      </c>
      <c r="E1249" s="14">
        <v>15</v>
      </c>
      <c r="F1249" s="14">
        <v>18.29</v>
      </c>
      <c r="G1249" s="15">
        <f>ROUND(E1249*F1249,2)</f>
        <v>274.35000000000002</v>
      </c>
    </row>
    <row r="1250" spans="1:7" ht="67.5" x14ac:dyDescent="0.25">
      <c r="A1250" s="16"/>
      <c r="B1250" s="16"/>
      <c r="C1250" s="16"/>
      <c r="D1250" s="17" t="s">
        <v>797</v>
      </c>
      <c r="E1250" s="16"/>
      <c r="F1250" s="16"/>
      <c r="G1250" s="16"/>
    </row>
    <row r="1251" spans="1:7" x14ac:dyDescent="0.25">
      <c r="A1251" s="16"/>
      <c r="B1251" s="16"/>
      <c r="C1251" s="16"/>
      <c r="D1251" s="35" t="s">
        <v>1562</v>
      </c>
      <c r="E1251" s="14">
        <v>1</v>
      </c>
      <c r="F1251" s="18">
        <f>G1237+G1239+G1241+G1243+G1245+G1247+G1249</f>
        <v>12768.32</v>
      </c>
      <c r="G1251" s="18">
        <f>ROUND(E1251*F1251,2)</f>
        <v>12768.32</v>
      </c>
    </row>
    <row r="1252" spans="1:7" ht="0.95" customHeight="1" x14ac:dyDescent="0.25">
      <c r="A1252" s="19"/>
      <c r="B1252" s="19"/>
      <c r="C1252" s="19"/>
      <c r="D1252" s="36"/>
      <c r="E1252" s="19"/>
      <c r="F1252" s="19"/>
      <c r="G1252" s="19"/>
    </row>
    <row r="1253" spans="1:7" x14ac:dyDescent="0.25">
      <c r="A1253" s="16"/>
      <c r="B1253" s="16"/>
      <c r="C1253" s="16"/>
      <c r="D1253" s="35" t="s">
        <v>1563</v>
      </c>
      <c r="E1253" s="14">
        <v>1</v>
      </c>
      <c r="F1253" s="18">
        <f>G1155+G1166+G1187+G1202+G1223+G1236</f>
        <v>259307.38</v>
      </c>
      <c r="G1253" s="18">
        <f>ROUND(E1253*F1253,2)</f>
        <v>259307.38</v>
      </c>
    </row>
    <row r="1254" spans="1:7" ht="0.95" customHeight="1" x14ac:dyDescent="0.25">
      <c r="A1254" s="19"/>
      <c r="B1254" s="19"/>
      <c r="C1254" s="19"/>
      <c r="D1254" s="36"/>
      <c r="E1254" s="19"/>
      <c r="F1254" s="19"/>
      <c r="G1254" s="19"/>
    </row>
    <row r="1255" spans="1:7" x14ac:dyDescent="0.25">
      <c r="A1255" s="20" t="s">
        <v>1564</v>
      </c>
      <c r="B1255" s="20" t="s">
        <v>9</v>
      </c>
      <c r="C1255" s="20" t="s">
        <v>10</v>
      </c>
      <c r="D1255" s="37" t="s">
        <v>801</v>
      </c>
      <c r="E1255" s="21">
        <f>E1333</f>
        <v>1</v>
      </c>
      <c r="F1255" s="21">
        <f>F1333</f>
        <v>162763.26999999999</v>
      </c>
      <c r="G1255" s="21">
        <f>G1333</f>
        <v>162763.26999999999</v>
      </c>
    </row>
    <row r="1256" spans="1:7" x14ac:dyDescent="0.25">
      <c r="A1256" s="23" t="s">
        <v>1565</v>
      </c>
      <c r="B1256" s="23" t="s">
        <v>9</v>
      </c>
      <c r="C1256" s="23" t="s">
        <v>10</v>
      </c>
      <c r="D1256" s="38" t="s">
        <v>803</v>
      </c>
      <c r="E1256" s="24">
        <f>E1261</f>
        <v>1</v>
      </c>
      <c r="F1256" s="24">
        <f>F1261</f>
        <v>14632.44</v>
      </c>
      <c r="G1256" s="24">
        <f>G1261</f>
        <v>14632.44</v>
      </c>
    </row>
    <row r="1257" spans="1:7" ht="22.5" x14ac:dyDescent="0.25">
      <c r="A1257" s="12" t="s">
        <v>1566</v>
      </c>
      <c r="B1257" s="13" t="s">
        <v>16</v>
      </c>
      <c r="C1257" s="13" t="s">
        <v>3</v>
      </c>
      <c r="D1257" s="17" t="s">
        <v>1567</v>
      </c>
      <c r="E1257" s="14">
        <v>4</v>
      </c>
      <c r="F1257" s="14">
        <v>2612.94</v>
      </c>
      <c r="G1257" s="15">
        <f>ROUND(E1257*F1257,2)</f>
        <v>10451.76</v>
      </c>
    </row>
    <row r="1258" spans="1:7" ht="409.5" x14ac:dyDescent="0.25">
      <c r="A1258" s="16"/>
      <c r="B1258" s="16"/>
      <c r="C1258" s="16"/>
      <c r="D1258" s="17" t="s">
        <v>806</v>
      </c>
      <c r="E1258" s="16"/>
      <c r="F1258" s="16"/>
      <c r="G1258" s="16"/>
    </row>
    <row r="1259" spans="1:7" x14ac:dyDescent="0.25">
      <c r="A1259" s="12" t="s">
        <v>1568</v>
      </c>
      <c r="B1259" s="13" t="s">
        <v>16</v>
      </c>
      <c r="C1259" s="13" t="s">
        <v>3</v>
      </c>
      <c r="D1259" s="17" t="s">
        <v>808</v>
      </c>
      <c r="E1259" s="14">
        <v>4</v>
      </c>
      <c r="F1259" s="14">
        <v>1045.17</v>
      </c>
      <c r="G1259" s="15">
        <f>ROUND(E1259*F1259,2)</f>
        <v>4180.68</v>
      </c>
    </row>
    <row r="1260" spans="1:7" ht="258.75" x14ac:dyDescent="0.25">
      <c r="A1260" s="16"/>
      <c r="B1260" s="16"/>
      <c r="C1260" s="16"/>
      <c r="D1260" s="17" t="s">
        <v>809</v>
      </c>
      <c r="E1260" s="16"/>
      <c r="F1260" s="16"/>
      <c r="G1260" s="16"/>
    </row>
    <row r="1261" spans="1:7" x14ac:dyDescent="0.25">
      <c r="A1261" s="16"/>
      <c r="B1261" s="16"/>
      <c r="C1261" s="16"/>
      <c r="D1261" s="35" t="s">
        <v>1569</v>
      </c>
      <c r="E1261" s="14">
        <v>1</v>
      </c>
      <c r="F1261" s="18">
        <f>G1257+G1259</f>
        <v>14632.44</v>
      </c>
      <c r="G1261" s="18">
        <f>ROUND(E1261*F1261,2)</f>
        <v>14632.44</v>
      </c>
    </row>
    <row r="1262" spans="1:7" ht="0.95" customHeight="1" x14ac:dyDescent="0.25">
      <c r="A1262" s="19"/>
      <c r="B1262" s="19"/>
      <c r="C1262" s="19"/>
      <c r="D1262" s="36"/>
      <c r="E1262" s="19"/>
      <c r="F1262" s="19"/>
      <c r="G1262" s="19"/>
    </row>
    <row r="1263" spans="1:7" x14ac:dyDescent="0.25">
      <c r="A1263" s="23" t="s">
        <v>1570</v>
      </c>
      <c r="B1263" s="23" t="s">
        <v>9</v>
      </c>
      <c r="C1263" s="23" t="s">
        <v>10</v>
      </c>
      <c r="D1263" s="38" t="s">
        <v>812</v>
      </c>
      <c r="E1263" s="24">
        <f>E1298</f>
        <v>1</v>
      </c>
      <c r="F1263" s="24">
        <f>F1298</f>
        <v>47130.23</v>
      </c>
      <c r="G1263" s="24">
        <f>G1298</f>
        <v>47130.23</v>
      </c>
    </row>
    <row r="1264" spans="1:7" x14ac:dyDescent="0.25">
      <c r="A1264" s="12" t="s">
        <v>1571</v>
      </c>
      <c r="B1264" s="13" t="s">
        <v>16</v>
      </c>
      <c r="C1264" s="13" t="s">
        <v>3</v>
      </c>
      <c r="D1264" s="17" t="s">
        <v>817</v>
      </c>
      <c r="E1264" s="14">
        <v>3</v>
      </c>
      <c r="F1264" s="14">
        <v>1173.21</v>
      </c>
      <c r="G1264" s="15">
        <f>ROUND(E1264*F1264,2)</f>
        <v>3519.63</v>
      </c>
    </row>
    <row r="1265" spans="1:7" ht="135" x14ac:dyDescent="0.25">
      <c r="A1265" s="16"/>
      <c r="B1265" s="16"/>
      <c r="C1265" s="16"/>
      <c r="D1265" s="17" t="s">
        <v>818</v>
      </c>
      <c r="E1265" s="16"/>
      <c r="F1265" s="16"/>
      <c r="G1265" s="16"/>
    </row>
    <row r="1266" spans="1:7" x14ac:dyDescent="0.25">
      <c r="A1266" s="12" t="s">
        <v>1572</v>
      </c>
      <c r="B1266" s="13" t="s">
        <v>16</v>
      </c>
      <c r="C1266" s="13" t="s">
        <v>3</v>
      </c>
      <c r="D1266" s="17" t="s">
        <v>820</v>
      </c>
      <c r="E1266" s="14">
        <v>2</v>
      </c>
      <c r="F1266" s="14">
        <v>979.85</v>
      </c>
      <c r="G1266" s="15">
        <f>ROUND(E1266*F1266,2)</f>
        <v>1959.7</v>
      </c>
    </row>
    <row r="1267" spans="1:7" ht="191.25" x14ac:dyDescent="0.25">
      <c r="A1267" s="16"/>
      <c r="B1267" s="16"/>
      <c r="C1267" s="16"/>
      <c r="D1267" s="17" t="s">
        <v>821</v>
      </c>
      <c r="E1267" s="16"/>
      <c r="F1267" s="16"/>
      <c r="G1267" s="16"/>
    </row>
    <row r="1268" spans="1:7" x14ac:dyDescent="0.25">
      <c r="A1268" s="12" t="s">
        <v>1573</v>
      </c>
      <c r="B1268" s="13" t="s">
        <v>16</v>
      </c>
      <c r="C1268" s="13" t="s">
        <v>3</v>
      </c>
      <c r="D1268" s="17" t="s">
        <v>823</v>
      </c>
      <c r="E1268" s="14">
        <v>4</v>
      </c>
      <c r="F1268" s="14">
        <v>587.91</v>
      </c>
      <c r="G1268" s="15">
        <f>ROUND(E1268*F1268,2)</f>
        <v>2351.64</v>
      </c>
    </row>
    <row r="1269" spans="1:7" ht="146.25" x14ac:dyDescent="0.25">
      <c r="A1269" s="16"/>
      <c r="B1269" s="16"/>
      <c r="C1269" s="16"/>
      <c r="D1269" s="17" t="s">
        <v>824</v>
      </c>
      <c r="E1269" s="16"/>
      <c r="F1269" s="16"/>
      <c r="G1269" s="16"/>
    </row>
    <row r="1270" spans="1:7" x14ac:dyDescent="0.25">
      <c r="A1270" s="12" t="s">
        <v>1574</v>
      </c>
      <c r="B1270" s="13" t="s">
        <v>16</v>
      </c>
      <c r="C1270" s="13" t="s">
        <v>3</v>
      </c>
      <c r="D1270" s="17" t="s">
        <v>826</v>
      </c>
      <c r="E1270" s="14">
        <v>3</v>
      </c>
      <c r="F1270" s="14">
        <v>280.89</v>
      </c>
      <c r="G1270" s="15">
        <f>ROUND(E1270*F1270,2)</f>
        <v>842.67</v>
      </c>
    </row>
    <row r="1271" spans="1:7" ht="292.5" x14ac:dyDescent="0.25">
      <c r="A1271" s="16"/>
      <c r="B1271" s="16"/>
      <c r="C1271" s="16"/>
      <c r="D1271" s="17" t="s">
        <v>827</v>
      </c>
      <c r="E1271" s="16"/>
      <c r="F1271" s="16"/>
      <c r="G1271" s="16"/>
    </row>
    <row r="1272" spans="1:7" x14ac:dyDescent="0.25">
      <c r="A1272" s="12" t="s">
        <v>1575</v>
      </c>
      <c r="B1272" s="13" t="s">
        <v>16</v>
      </c>
      <c r="C1272" s="13" t="s">
        <v>3</v>
      </c>
      <c r="D1272" s="17" t="s">
        <v>829</v>
      </c>
      <c r="E1272" s="14">
        <v>3</v>
      </c>
      <c r="F1272" s="14">
        <v>1894.37</v>
      </c>
      <c r="G1272" s="15">
        <f>ROUND(E1272*F1272,2)</f>
        <v>5683.11</v>
      </c>
    </row>
    <row r="1273" spans="1:7" ht="236.25" x14ac:dyDescent="0.25">
      <c r="A1273" s="16"/>
      <c r="B1273" s="16"/>
      <c r="C1273" s="16"/>
      <c r="D1273" s="17" t="s">
        <v>830</v>
      </c>
      <c r="E1273" s="16"/>
      <c r="F1273" s="16"/>
      <c r="G1273" s="16"/>
    </row>
    <row r="1274" spans="1:7" ht="22.5" x14ac:dyDescent="0.25">
      <c r="A1274" s="12" t="s">
        <v>1576</v>
      </c>
      <c r="B1274" s="13" t="s">
        <v>16</v>
      </c>
      <c r="C1274" s="13" t="s">
        <v>142</v>
      </c>
      <c r="D1274" s="17" t="s">
        <v>832</v>
      </c>
      <c r="E1274" s="14">
        <v>87</v>
      </c>
      <c r="F1274" s="14">
        <v>23.51</v>
      </c>
      <c r="G1274" s="15">
        <f>ROUND(E1274*F1274,2)</f>
        <v>2045.37</v>
      </c>
    </row>
    <row r="1275" spans="1:7" ht="191.25" x14ac:dyDescent="0.25">
      <c r="A1275" s="16"/>
      <c r="B1275" s="16"/>
      <c r="C1275" s="16"/>
      <c r="D1275" s="17" t="s">
        <v>833</v>
      </c>
      <c r="E1275" s="16"/>
      <c r="F1275" s="16"/>
      <c r="G1275" s="16"/>
    </row>
    <row r="1276" spans="1:7" ht="22.5" x14ac:dyDescent="0.25">
      <c r="A1276" s="12" t="s">
        <v>1577</v>
      </c>
      <c r="B1276" s="13" t="s">
        <v>16</v>
      </c>
      <c r="C1276" s="13" t="s">
        <v>142</v>
      </c>
      <c r="D1276" s="17" t="s">
        <v>835</v>
      </c>
      <c r="E1276" s="14">
        <v>249.6</v>
      </c>
      <c r="F1276" s="14">
        <v>31.35</v>
      </c>
      <c r="G1276" s="15">
        <f>ROUND(E1276*F1276,2)</f>
        <v>7824.96</v>
      </c>
    </row>
    <row r="1277" spans="1:7" ht="191.25" x14ac:dyDescent="0.25">
      <c r="A1277" s="16"/>
      <c r="B1277" s="16"/>
      <c r="C1277" s="16"/>
      <c r="D1277" s="17" t="s">
        <v>836</v>
      </c>
      <c r="E1277" s="16"/>
      <c r="F1277" s="16"/>
      <c r="G1277" s="16"/>
    </row>
    <row r="1278" spans="1:7" ht="22.5" x14ac:dyDescent="0.25">
      <c r="A1278" s="12" t="s">
        <v>1578</v>
      </c>
      <c r="B1278" s="13" t="s">
        <v>16</v>
      </c>
      <c r="C1278" s="13" t="s">
        <v>142</v>
      </c>
      <c r="D1278" s="17" t="s">
        <v>838</v>
      </c>
      <c r="E1278" s="14">
        <v>46</v>
      </c>
      <c r="F1278" s="14">
        <v>49.64</v>
      </c>
      <c r="G1278" s="15">
        <f>ROUND(E1278*F1278,2)</f>
        <v>2283.44</v>
      </c>
    </row>
    <row r="1279" spans="1:7" ht="191.25" x14ac:dyDescent="0.25">
      <c r="A1279" s="16"/>
      <c r="B1279" s="16"/>
      <c r="C1279" s="16"/>
      <c r="D1279" s="17" t="s">
        <v>839</v>
      </c>
      <c r="E1279" s="16"/>
      <c r="F1279" s="16"/>
      <c r="G1279" s="16"/>
    </row>
    <row r="1280" spans="1:7" x14ac:dyDescent="0.25">
      <c r="A1280" s="12" t="s">
        <v>1579</v>
      </c>
      <c r="B1280" s="13" t="s">
        <v>16</v>
      </c>
      <c r="C1280" s="13" t="s">
        <v>3</v>
      </c>
      <c r="D1280" s="17" t="s">
        <v>844</v>
      </c>
      <c r="E1280" s="14">
        <v>3</v>
      </c>
      <c r="F1280" s="14">
        <v>587.91</v>
      </c>
      <c r="G1280" s="15">
        <f>ROUND(E1280*F1280,2)</f>
        <v>1763.73</v>
      </c>
    </row>
    <row r="1281" spans="1:7" ht="157.5" x14ac:dyDescent="0.25">
      <c r="A1281" s="16"/>
      <c r="B1281" s="16"/>
      <c r="C1281" s="16"/>
      <c r="D1281" s="17" t="s">
        <v>845</v>
      </c>
      <c r="E1281" s="16"/>
      <c r="F1281" s="16"/>
      <c r="G1281" s="16"/>
    </row>
    <row r="1282" spans="1:7" x14ac:dyDescent="0.25">
      <c r="A1282" s="12" t="s">
        <v>1580</v>
      </c>
      <c r="B1282" s="13" t="s">
        <v>16</v>
      </c>
      <c r="C1282" s="13" t="s">
        <v>142</v>
      </c>
      <c r="D1282" s="17" t="s">
        <v>847</v>
      </c>
      <c r="E1282" s="14">
        <v>8</v>
      </c>
      <c r="F1282" s="14">
        <v>32.65</v>
      </c>
      <c r="G1282" s="15">
        <f>ROUND(E1282*F1282,2)</f>
        <v>261.2</v>
      </c>
    </row>
    <row r="1283" spans="1:7" ht="348.75" x14ac:dyDescent="0.25">
      <c r="A1283" s="16"/>
      <c r="B1283" s="16"/>
      <c r="C1283" s="16"/>
      <c r="D1283" s="17" t="s">
        <v>848</v>
      </c>
      <c r="E1283" s="16"/>
      <c r="F1283" s="16"/>
      <c r="G1283" s="16"/>
    </row>
    <row r="1284" spans="1:7" x14ac:dyDescent="0.25">
      <c r="A1284" s="12" t="s">
        <v>1581</v>
      </c>
      <c r="B1284" s="13" t="s">
        <v>16</v>
      </c>
      <c r="C1284" s="13" t="s">
        <v>142</v>
      </c>
      <c r="D1284" s="17" t="s">
        <v>850</v>
      </c>
      <c r="E1284" s="14">
        <v>0</v>
      </c>
      <c r="F1284" s="14">
        <v>24.17</v>
      </c>
      <c r="G1284" s="15">
        <f>ROUND(E1284*F1284,2)</f>
        <v>0</v>
      </c>
    </row>
    <row r="1285" spans="1:7" ht="157.5" x14ac:dyDescent="0.25">
      <c r="A1285" s="16"/>
      <c r="B1285" s="16"/>
      <c r="C1285" s="16"/>
      <c r="D1285" s="17" t="s">
        <v>851</v>
      </c>
      <c r="E1285" s="16"/>
      <c r="F1285" s="16"/>
      <c r="G1285" s="16"/>
    </row>
    <row r="1286" spans="1:7" ht="22.5" x14ac:dyDescent="0.25">
      <c r="A1286" s="12" t="s">
        <v>1582</v>
      </c>
      <c r="B1286" s="13" t="s">
        <v>16</v>
      </c>
      <c r="C1286" s="13" t="s">
        <v>3</v>
      </c>
      <c r="D1286" s="17" t="s">
        <v>853</v>
      </c>
      <c r="E1286" s="14">
        <v>11</v>
      </c>
      <c r="F1286" s="14">
        <v>267.82</v>
      </c>
      <c r="G1286" s="15">
        <f>ROUND(E1286*F1286,2)</f>
        <v>2946.02</v>
      </c>
    </row>
    <row r="1287" spans="1:7" ht="303.75" x14ac:dyDescent="0.25">
      <c r="A1287" s="16"/>
      <c r="B1287" s="16"/>
      <c r="C1287" s="16"/>
      <c r="D1287" s="17" t="s">
        <v>854</v>
      </c>
      <c r="E1287" s="16"/>
      <c r="F1287" s="16"/>
      <c r="G1287" s="16"/>
    </row>
    <row r="1288" spans="1:7" x14ac:dyDescent="0.25">
      <c r="A1288" s="12" t="s">
        <v>1583</v>
      </c>
      <c r="B1288" s="13" t="s">
        <v>16</v>
      </c>
      <c r="C1288" s="13" t="s">
        <v>3</v>
      </c>
      <c r="D1288" s="17" t="s">
        <v>856</v>
      </c>
      <c r="E1288" s="14">
        <v>11</v>
      </c>
      <c r="F1288" s="14">
        <v>254.76</v>
      </c>
      <c r="G1288" s="15">
        <f>ROUND(E1288*F1288,2)</f>
        <v>2802.36</v>
      </c>
    </row>
    <row r="1289" spans="1:7" ht="292.5" x14ac:dyDescent="0.25">
      <c r="A1289" s="16"/>
      <c r="B1289" s="16"/>
      <c r="C1289" s="16"/>
      <c r="D1289" s="17" t="s">
        <v>827</v>
      </c>
      <c r="E1289" s="16"/>
      <c r="F1289" s="16"/>
      <c r="G1289" s="16"/>
    </row>
    <row r="1290" spans="1:7" x14ac:dyDescent="0.25">
      <c r="A1290" s="12" t="s">
        <v>1584</v>
      </c>
      <c r="B1290" s="13" t="s">
        <v>16</v>
      </c>
      <c r="C1290" s="13" t="s">
        <v>3</v>
      </c>
      <c r="D1290" s="17" t="s">
        <v>1585</v>
      </c>
      <c r="E1290" s="14">
        <v>4</v>
      </c>
      <c r="F1290" s="14">
        <v>326.61</v>
      </c>
      <c r="G1290" s="15">
        <f>ROUND(E1290*F1290,2)</f>
        <v>1306.44</v>
      </c>
    </row>
    <row r="1291" spans="1:7" ht="101.25" x14ac:dyDescent="0.25">
      <c r="A1291" s="16"/>
      <c r="B1291" s="16"/>
      <c r="C1291" s="16"/>
      <c r="D1291" s="17" t="s">
        <v>1586</v>
      </c>
      <c r="E1291" s="16"/>
      <c r="F1291" s="16"/>
      <c r="G1291" s="16"/>
    </row>
    <row r="1292" spans="1:7" ht="22.5" x14ac:dyDescent="0.25">
      <c r="A1292" s="12" t="s">
        <v>1587</v>
      </c>
      <c r="B1292" s="13" t="s">
        <v>16</v>
      </c>
      <c r="C1292" s="13" t="s">
        <v>3</v>
      </c>
      <c r="D1292" s="17" t="s">
        <v>858</v>
      </c>
      <c r="E1292" s="14">
        <v>8</v>
      </c>
      <c r="F1292" s="14">
        <v>128.03</v>
      </c>
      <c r="G1292" s="15">
        <f>ROUND(E1292*F1292,2)</f>
        <v>1024.24</v>
      </c>
    </row>
    <row r="1293" spans="1:7" ht="78.75" x14ac:dyDescent="0.25">
      <c r="A1293" s="16"/>
      <c r="B1293" s="16"/>
      <c r="C1293" s="16"/>
      <c r="D1293" s="17" t="s">
        <v>859</v>
      </c>
      <c r="E1293" s="16"/>
      <c r="F1293" s="16"/>
      <c r="G1293" s="16"/>
    </row>
    <row r="1294" spans="1:7" x14ac:dyDescent="0.25">
      <c r="A1294" s="12" t="s">
        <v>1588</v>
      </c>
      <c r="B1294" s="13" t="s">
        <v>16</v>
      </c>
      <c r="C1294" s="13" t="s">
        <v>3</v>
      </c>
      <c r="D1294" s="17" t="s">
        <v>861</v>
      </c>
      <c r="E1294" s="14">
        <v>2</v>
      </c>
      <c r="F1294" s="14">
        <v>3784.85</v>
      </c>
      <c r="G1294" s="15">
        <f>ROUND(E1294*F1294,2)</f>
        <v>7569.7</v>
      </c>
    </row>
    <row r="1295" spans="1:7" ht="236.25" x14ac:dyDescent="0.25">
      <c r="A1295" s="16"/>
      <c r="B1295" s="16"/>
      <c r="C1295" s="16"/>
      <c r="D1295" s="17" t="s">
        <v>862</v>
      </c>
      <c r="E1295" s="16"/>
      <c r="F1295" s="16"/>
      <c r="G1295" s="16"/>
    </row>
    <row r="1296" spans="1:7" x14ac:dyDescent="0.25">
      <c r="A1296" s="12" t="s">
        <v>1589</v>
      </c>
      <c r="B1296" s="13" t="s">
        <v>16</v>
      </c>
      <c r="C1296" s="13" t="s">
        <v>3</v>
      </c>
      <c r="D1296" s="17" t="s">
        <v>864</v>
      </c>
      <c r="E1296" s="14">
        <v>11</v>
      </c>
      <c r="F1296" s="14">
        <v>267.82</v>
      </c>
      <c r="G1296" s="15">
        <f>ROUND(E1296*F1296,2)</f>
        <v>2946.02</v>
      </c>
    </row>
    <row r="1297" spans="1:7" ht="292.5" x14ac:dyDescent="0.25">
      <c r="A1297" s="16"/>
      <c r="B1297" s="16"/>
      <c r="C1297" s="16"/>
      <c r="D1297" s="17" t="s">
        <v>865</v>
      </c>
      <c r="E1297" s="16"/>
      <c r="F1297" s="16"/>
      <c r="G1297" s="16"/>
    </row>
    <row r="1298" spans="1:7" x14ac:dyDescent="0.25">
      <c r="A1298" s="16"/>
      <c r="B1298" s="16"/>
      <c r="C1298" s="16"/>
      <c r="D1298" s="35" t="s">
        <v>1590</v>
      </c>
      <c r="E1298" s="14">
        <v>1</v>
      </c>
      <c r="F1298" s="18">
        <f>G1264+G1266+G1268+G1270+G1272+G1274+G1276+G1278+G1280+G1282+G1284+G1286+G1288+G1290+G1292+G1294+G1296</f>
        <v>47130.23</v>
      </c>
      <c r="G1298" s="18">
        <f>ROUND(E1298*F1298,2)</f>
        <v>47130.23</v>
      </c>
    </row>
    <row r="1299" spans="1:7" ht="0.95" customHeight="1" x14ac:dyDescent="0.25">
      <c r="A1299" s="19"/>
      <c r="B1299" s="19"/>
      <c r="C1299" s="19"/>
      <c r="D1299" s="36"/>
      <c r="E1299" s="19"/>
      <c r="F1299" s="19"/>
      <c r="G1299" s="19"/>
    </row>
    <row r="1300" spans="1:7" x14ac:dyDescent="0.25">
      <c r="A1300" s="23" t="s">
        <v>1591</v>
      </c>
      <c r="B1300" s="23" t="s">
        <v>9</v>
      </c>
      <c r="C1300" s="23" t="s">
        <v>10</v>
      </c>
      <c r="D1300" s="38" t="s">
        <v>868</v>
      </c>
      <c r="E1300" s="24">
        <f>E1311</f>
        <v>1</v>
      </c>
      <c r="F1300" s="24">
        <f>F1311</f>
        <v>19830.38</v>
      </c>
      <c r="G1300" s="24">
        <f>G1311</f>
        <v>19830.38</v>
      </c>
    </row>
    <row r="1301" spans="1:7" x14ac:dyDescent="0.25">
      <c r="A1301" s="12" t="s">
        <v>1592</v>
      </c>
      <c r="B1301" s="13" t="s">
        <v>16</v>
      </c>
      <c r="C1301" s="13" t="s">
        <v>221</v>
      </c>
      <c r="D1301" s="17" t="s">
        <v>870</v>
      </c>
      <c r="E1301" s="14">
        <v>310</v>
      </c>
      <c r="F1301" s="14">
        <v>28.74</v>
      </c>
      <c r="G1301" s="15">
        <f>ROUND(E1301*F1301,2)</f>
        <v>8909.4</v>
      </c>
    </row>
    <row r="1302" spans="1:7" ht="67.5" x14ac:dyDescent="0.25">
      <c r="A1302" s="16"/>
      <c r="B1302" s="16"/>
      <c r="C1302" s="16"/>
      <c r="D1302" s="17" t="s">
        <v>871</v>
      </c>
      <c r="E1302" s="16"/>
      <c r="F1302" s="16"/>
      <c r="G1302" s="16"/>
    </row>
    <row r="1303" spans="1:7" x14ac:dyDescent="0.25">
      <c r="A1303" s="12" t="s">
        <v>1593</v>
      </c>
      <c r="B1303" s="13" t="s">
        <v>16</v>
      </c>
      <c r="C1303" s="13" t="s">
        <v>221</v>
      </c>
      <c r="D1303" s="17" t="s">
        <v>873</v>
      </c>
      <c r="E1303" s="14">
        <v>42</v>
      </c>
      <c r="F1303" s="14">
        <v>32.65</v>
      </c>
      <c r="G1303" s="15">
        <f>ROUND(E1303*F1303,2)</f>
        <v>1371.3</v>
      </c>
    </row>
    <row r="1304" spans="1:7" ht="67.5" x14ac:dyDescent="0.25">
      <c r="A1304" s="16"/>
      <c r="B1304" s="16"/>
      <c r="C1304" s="16"/>
      <c r="D1304" s="17" t="s">
        <v>874</v>
      </c>
      <c r="E1304" s="16"/>
      <c r="F1304" s="16"/>
      <c r="G1304" s="16"/>
    </row>
    <row r="1305" spans="1:7" x14ac:dyDescent="0.25">
      <c r="A1305" s="12" t="s">
        <v>1594</v>
      </c>
      <c r="B1305" s="13" t="s">
        <v>16</v>
      </c>
      <c r="C1305" s="13" t="s">
        <v>221</v>
      </c>
      <c r="D1305" s="17" t="s">
        <v>876</v>
      </c>
      <c r="E1305" s="14">
        <v>94</v>
      </c>
      <c r="F1305" s="14">
        <v>27.43</v>
      </c>
      <c r="G1305" s="15">
        <f>ROUND(E1305*F1305,2)</f>
        <v>2578.42</v>
      </c>
    </row>
    <row r="1306" spans="1:7" ht="67.5" x14ac:dyDescent="0.25">
      <c r="A1306" s="16"/>
      <c r="B1306" s="16"/>
      <c r="C1306" s="16"/>
      <c r="D1306" s="17" t="s">
        <v>877</v>
      </c>
      <c r="E1306" s="16"/>
      <c r="F1306" s="16"/>
      <c r="G1306" s="16"/>
    </row>
    <row r="1307" spans="1:7" ht="22.5" x14ac:dyDescent="0.25">
      <c r="A1307" s="12" t="s">
        <v>1595</v>
      </c>
      <c r="B1307" s="13" t="s">
        <v>16</v>
      </c>
      <c r="C1307" s="13" t="s">
        <v>3</v>
      </c>
      <c r="D1307" s="17" t="s">
        <v>858</v>
      </c>
      <c r="E1307" s="14">
        <v>16</v>
      </c>
      <c r="F1307" s="14">
        <v>125.41</v>
      </c>
      <c r="G1307" s="15">
        <f>ROUND(E1307*F1307,2)</f>
        <v>2006.56</v>
      </c>
    </row>
    <row r="1308" spans="1:7" ht="78.75" x14ac:dyDescent="0.25">
      <c r="A1308" s="16"/>
      <c r="B1308" s="16"/>
      <c r="C1308" s="16"/>
      <c r="D1308" s="17" t="s">
        <v>859</v>
      </c>
      <c r="E1308" s="16"/>
      <c r="F1308" s="16"/>
      <c r="G1308" s="16"/>
    </row>
    <row r="1309" spans="1:7" x14ac:dyDescent="0.25">
      <c r="A1309" s="12" t="s">
        <v>1596</v>
      </c>
      <c r="B1309" s="13" t="s">
        <v>16</v>
      </c>
      <c r="C1309" s="13" t="s">
        <v>221</v>
      </c>
      <c r="D1309" s="17" t="s">
        <v>880</v>
      </c>
      <c r="E1309" s="14">
        <v>190</v>
      </c>
      <c r="F1309" s="14">
        <v>26.13</v>
      </c>
      <c r="G1309" s="15">
        <f>ROUND(E1309*F1309,2)</f>
        <v>4964.7</v>
      </c>
    </row>
    <row r="1310" spans="1:7" ht="67.5" x14ac:dyDescent="0.25">
      <c r="A1310" s="16"/>
      <c r="B1310" s="16"/>
      <c r="C1310" s="16"/>
      <c r="D1310" s="17" t="s">
        <v>881</v>
      </c>
      <c r="E1310" s="16"/>
      <c r="F1310" s="16"/>
      <c r="G1310" s="16"/>
    </row>
    <row r="1311" spans="1:7" x14ac:dyDescent="0.25">
      <c r="A1311" s="16"/>
      <c r="B1311" s="16"/>
      <c r="C1311" s="16"/>
      <c r="D1311" s="35" t="s">
        <v>1597</v>
      </c>
      <c r="E1311" s="14">
        <v>1</v>
      </c>
      <c r="F1311" s="18">
        <f>G1301+G1303+G1305+G1307+G1309</f>
        <v>19830.38</v>
      </c>
      <c r="G1311" s="18">
        <f>ROUND(E1311*F1311,2)</f>
        <v>19830.38</v>
      </c>
    </row>
    <row r="1312" spans="1:7" ht="0.95" customHeight="1" x14ac:dyDescent="0.25">
      <c r="A1312" s="19"/>
      <c r="B1312" s="19"/>
      <c r="C1312" s="19"/>
      <c r="D1312" s="36"/>
      <c r="E1312" s="19"/>
      <c r="F1312" s="19"/>
      <c r="G1312" s="19"/>
    </row>
    <row r="1313" spans="1:7" ht="22.5" x14ac:dyDescent="0.25">
      <c r="A1313" s="23" t="s">
        <v>1598</v>
      </c>
      <c r="B1313" s="23" t="s">
        <v>9</v>
      </c>
      <c r="C1313" s="23" t="s">
        <v>10</v>
      </c>
      <c r="D1313" s="38" t="s">
        <v>884</v>
      </c>
      <c r="E1313" s="24">
        <f>E1324</f>
        <v>1</v>
      </c>
      <c r="F1313" s="24">
        <f>F1324</f>
        <v>51562.879999999997</v>
      </c>
      <c r="G1313" s="24">
        <f>G1324</f>
        <v>51562.879999999997</v>
      </c>
    </row>
    <row r="1314" spans="1:7" x14ac:dyDescent="0.25">
      <c r="A1314" s="12" t="s">
        <v>1599</v>
      </c>
      <c r="B1314" s="13" t="s">
        <v>16</v>
      </c>
      <c r="C1314" s="13" t="s">
        <v>280</v>
      </c>
      <c r="D1314" s="17" t="s">
        <v>886</v>
      </c>
      <c r="E1314" s="14">
        <v>44</v>
      </c>
      <c r="F1314" s="14">
        <v>324</v>
      </c>
      <c r="G1314" s="15">
        <f>ROUND(E1314*F1314,2)</f>
        <v>14256</v>
      </c>
    </row>
    <row r="1315" spans="1:7" ht="409.5" x14ac:dyDescent="0.25">
      <c r="A1315" s="16"/>
      <c r="B1315" s="16"/>
      <c r="C1315" s="16"/>
      <c r="D1315" s="17" t="s">
        <v>887</v>
      </c>
      <c r="E1315" s="16"/>
      <c r="F1315" s="16"/>
      <c r="G1315" s="16"/>
    </row>
    <row r="1316" spans="1:7" x14ac:dyDescent="0.25">
      <c r="A1316" s="12" t="s">
        <v>1600</v>
      </c>
      <c r="B1316" s="13" t="s">
        <v>16</v>
      </c>
      <c r="C1316" s="13" t="s">
        <v>280</v>
      </c>
      <c r="D1316" s="17" t="s">
        <v>889</v>
      </c>
      <c r="E1316" s="14">
        <v>44</v>
      </c>
      <c r="F1316" s="14">
        <v>324</v>
      </c>
      <c r="G1316" s="15">
        <f>ROUND(E1316*F1316,2)</f>
        <v>14256</v>
      </c>
    </row>
    <row r="1317" spans="1:7" ht="409.5" x14ac:dyDescent="0.25">
      <c r="A1317" s="16"/>
      <c r="B1317" s="16"/>
      <c r="C1317" s="16"/>
      <c r="D1317" s="17" t="s">
        <v>890</v>
      </c>
      <c r="E1317" s="16"/>
      <c r="F1317" s="16"/>
      <c r="G1317" s="16"/>
    </row>
    <row r="1318" spans="1:7" x14ac:dyDescent="0.25">
      <c r="A1318" s="12" t="s">
        <v>1601</v>
      </c>
      <c r="B1318" s="13" t="s">
        <v>16</v>
      </c>
      <c r="C1318" s="13" t="s">
        <v>280</v>
      </c>
      <c r="D1318" s="17" t="s">
        <v>1602</v>
      </c>
      <c r="E1318" s="14">
        <v>8</v>
      </c>
      <c r="F1318" s="14">
        <v>201.21</v>
      </c>
      <c r="G1318" s="15">
        <f>ROUND(E1318*F1318,2)</f>
        <v>1609.68</v>
      </c>
    </row>
    <row r="1319" spans="1:7" ht="409.5" x14ac:dyDescent="0.25">
      <c r="A1319" s="16"/>
      <c r="B1319" s="16"/>
      <c r="C1319" s="16"/>
      <c r="D1319" s="17" t="s">
        <v>1603</v>
      </c>
      <c r="E1319" s="16"/>
      <c r="F1319" s="16"/>
      <c r="G1319" s="16"/>
    </row>
    <row r="1320" spans="1:7" x14ac:dyDescent="0.25">
      <c r="A1320" s="12" t="s">
        <v>1604</v>
      </c>
      <c r="B1320" s="13" t="s">
        <v>16</v>
      </c>
      <c r="C1320" s="13" t="s">
        <v>280</v>
      </c>
      <c r="D1320" s="17" t="s">
        <v>892</v>
      </c>
      <c r="E1320" s="14">
        <v>44</v>
      </c>
      <c r="F1320" s="14">
        <v>324</v>
      </c>
      <c r="G1320" s="15">
        <f>ROUND(E1320*F1320,2)</f>
        <v>14256</v>
      </c>
    </row>
    <row r="1321" spans="1:7" ht="409.5" x14ac:dyDescent="0.25">
      <c r="A1321" s="16"/>
      <c r="B1321" s="16"/>
      <c r="C1321" s="16"/>
      <c r="D1321" s="17" t="s">
        <v>893</v>
      </c>
      <c r="E1321" s="16"/>
      <c r="F1321" s="16"/>
      <c r="G1321" s="16"/>
    </row>
    <row r="1322" spans="1:7" x14ac:dyDescent="0.25">
      <c r="A1322" s="12" t="s">
        <v>1605</v>
      </c>
      <c r="B1322" s="13" t="s">
        <v>16</v>
      </c>
      <c r="C1322" s="13" t="s">
        <v>280</v>
      </c>
      <c r="D1322" s="17" t="s">
        <v>895</v>
      </c>
      <c r="E1322" s="14">
        <v>44</v>
      </c>
      <c r="F1322" s="14">
        <v>163.30000000000001</v>
      </c>
      <c r="G1322" s="15">
        <f>ROUND(E1322*F1322,2)</f>
        <v>7185.2</v>
      </c>
    </row>
    <row r="1323" spans="1:7" ht="409.5" x14ac:dyDescent="0.25">
      <c r="A1323" s="16"/>
      <c r="B1323" s="16"/>
      <c r="C1323" s="16"/>
      <c r="D1323" s="17" t="s">
        <v>896</v>
      </c>
      <c r="E1323" s="16"/>
      <c r="F1323" s="16"/>
      <c r="G1323" s="16"/>
    </row>
    <row r="1324" spans="1:7" x14ac:dyDescent="0.25">
      <c r="A1324" s="16"/>
      <c r="B1324" s="16"/>
      <c r="C1324" s="16"/>
      <c r="D1324" s="35" t="s">
        <v>1606</v>
      </c>
      <c r="E1324" s="14">
        <v>1</v>
      </c>
      <c r="F1324" s="18">
        <f>G1314+G1316+G1318+G1320+G1322</f>
        <v>51562.879999999997</v>
      </c>
      <c r="G1324" s="18">
        <f>ROUND(E1324*F1324,2)</f>
        <v>51562.879999999997</v>
      </c>
    </row>
    <row r="1325" spans="1:7" ht="0.95" customHeight="1" x14ac:dyDescent="0.25">
      <c r="A1325" s="19"/>
      <c r="B1325" s="19"/>
      <c r="C1325" s="19"/>
      <c r="D1325" s="36"/>
      <c r="E1325" s="19"/>
      <c r="F1325" s="19"/>
      <c r="G1325" s="19"/>
    </row>
    <row r="1326" spans="1:7" x14ac:dyDescent="0.25">
      <c r="A1326" s="23" t="s">
        <v>1607</v>
      </c>
      <c r="B1326" s="23" t="s">
        <v>9</v>
      </c>
      <c r="C1326" s="23" t="s">
        <v>10</v>
      </c>
      <c r="D1326" s="38" t="s">
        <v>899</v>
      </c>
      <c r="E1326" s="24">
        <f>E1331</f>
        <v>1</v>
      </c>
      <c r="F1326" s="24">
        <f>F1331</f>
        <v>29607.34</v>
      </c>
      <c r="G1326" s="24">
        <f>G1331</f>
        <v>29607.34</v>
      </c>
    </row>
    <row r="1327" spans="1:7" ht="22.5" x14ac:dyDescent="0.25">
      <c r="A1327" s="12" t="s">
        <v>1608</v>
      </c>
      <c r="B1327" s="13" t="s">
        <v>16</v>
      </c>
      <c r="C1327" s="13" t="s">
        <v>142</v>
      </c>
      <c r="D1327" s="17" t="s">
        <v>901</v>
      </c>
      <c r="E1327" s="14">
        <v>870</v>
      </c>
      <c r="F1327" s="14">
        <v>32.65</v>
      </c>
      <c r="G1327" s="15">
        <f>ROUND(E1327*F1327,2)</f>
        <v>28405.5</v>
      </c>
    </row>
    <row r="1328" spans="1:7" ht="78.75" x14ac:dyDescent="0.25">
      <c r="A1328" s="16"/>
      <c r="B1328" s="16"/>
      <c r="C1328" s="16"/>
      <c r="D1328" s="17" t="s">
        <v>902</v>
      </c>
      <c r="E1328" s="16"/>
      <c r="F1328" s="16"/>
      <c r="G1328" s="16"/>
    </row>
    <row r="1329" spans="1:7" x14ac:dyDescent="0.25">
      <c r="A1329" s="12" t="s">
        <v>1609</v>
      </c>
      <c r="B1329" s="13" t="s">
        <v>16</v>
      </c>
      <c r="C1329" s="13" t="s">
        <v>3</v>
      </c>
      <c r="D1329" s="17" t="s">
        <v>904</v>
      </c>
      <c r="E1329" s="14">
        <v>8</v>
      </c>
      <c r="F1329" s="14">
        <v>150.22999999999999</v>
      </c>
      <c r="G1329" s="15">
        <f>ROUND(E1329*F1329,2)</f>
        <v>1201.8399999999999</v>
      </c>
    </row>
    <row r="1330" spans="1:7" ht="67.5" x14ac:dyDescent="0.25">
      <c r="A1330" s="16"/>
      <c r="B1330" s="16"/>
      <c r="C1330" s="16"/>
      <c r="D1330" s="17" t="s">
        <v>905</v>
      </c>
      <c r="E1330" s="16"/>
      <c r="F1330" s="16"/>
      <c r="G1330" s="16"/>
    </row>
    <row r="1331" spans="1:7" x14ac:dyDescent="0.25">
      <c r="A1331" s="16"/>
      <c r="B1331" s="16"/>
      <c r="C1331" s="16"/>
      <c r="D1331" s="35" t="s">
        <v>1610</v>
      </c>
      <c r="E1331" s="14">
        <v>1</v>
      </c>
      <c r="F1331" s="18">
        <f>G1327+G1329</f>
        <v>29607.34</v>
      </c>
      <c r="G1331" s="18">
        <f>ROUND(E1331*F1331,2)</f>
        <v>29607.34</v>
      </c>
    </row>
    <row r="1332" spans="1:7" ht="0.95" customHeight="1" x14ac:dyDescent="0.25">
      <c r="A1332" s="19"/>
      <c r="B1332" s="19"/>
      <c r="C1332" s="19"/>
      <c r="D1332" s="36"/>
      <c r="E1332" s="19"/>
      <c r="F1332" s="19"/>
      <c r="G1332" s="19"/>
    </row>
    <row r="1333" spans="1:7" x14ac:dyDescent="0.25">
      <c r="A1333" s="16"/>
      <c r="B1333" s="16"/>
      <c r="C1333" s="16"/>
      <c r="D1333" s="35" t="s">
        <v>1611</v>
      </c>
      <c r="E1333" s="14">
        <v>1</v>
      </c>
      <c r="F1333" s="18">
        <f>G1256+G1263+G1300+G1313+G1326</f>
        <v>162763.26999999999</v>
      </c>
      <c r="G1333" s="18">
        <f>ROUND(E1333*F1333,2)</f>
        <v>162763.26999999999</v>
      </c>
    </row>
    <row r="1334" spans="1:7" ht="0.95" customHeight="1" x14ac:dyDescent="0.25">
      <c r="A1334" s="19"/>
      <c r="B1334" s="19"/>
      <c r="C1334" s="19"/>
      <c r="D1334" s="36"/>
      <c r="E1334" s="19"/>
      <c r="F1334" s="19"/>
      <c r="G1334" s="19"/>
    </row>
    <row r="1335" spans="1:7" x14ac:dyDescent="0.25">
      <c r="A1335" s="20" t="s">
        <v>1612</v>
      </c>
      <c r="B1335" s="20" t="s">
        <v>9</v>
      </c>
      <c r="C1335" s="20" t="s">
        <v>10</v>
      </c>
      <c r="D1335" s="37" t="s">
        <v>909</v>
      </c>
      <c r="E1335" s="21">
        <f>E1546</f>
        <v>1</v>
      </c>
      <c r="F1335" s="21">
        <f>F1546</f>
        <v>514126.48</v>
      </c>
      <c r="G1335" s="21">
        <f>G1546</f>
        <v>514126.48</v>
      </c>
    </row>
    <row r="1336" spans="1:7" x14ac:dyDescent="0.25">
      <c r="A1336" s="23" t="s">
        <v>1613</v>
      </c>
      <c r="B1336" s="23" t="s">
        <v>9</v>
      </c>
      <c r="C1336" s="23" t="s">
        <v>10</v>
      </c>
      <c r="D1336" s="38" t="s">
        <v>911</v>
      </c>
      <c r="E1336" s="24">
        <f>E1370</f>
        <v>1</v>
      </c>
      <c r="F1336" s="24">
        <f>F1370</f>
        <v>119797.2</v>
      </c>
      <c r="G1336" s="24">
        <f>G1370</f>
        <v>119797.2</v>
      </c>
    </row>
    <row r="1337" spans="1:7" x14ac:dyDescent="0.25">
      <c r="A1337" s="25" t="s">
        <v>1614</v>
      </c>
      <c r="B1337" s="25" t="s">
        <v>9</v>
      </c>
      <c r="C1337" s="25" t="s">
        <v>10</v>
      </c>
      <c r="D1337" s="39" t="s">
        <v>913</v>
      </c>
      <c r="E1337" s="26">
        <f>E1340</f>
        <v>1</v>
      </c>
      <c r="F1337" s="26">
        <f>F1340</f>
        <v>966.72</v>
      </c>
      <c r="G1337" s="26">
        <f>G1340</f>
        <v>966.72</v>
      </c>
    </row>
    <row r="1338" spans="1:7" x14ac:dyDescent="0.25">
      <c r="A1338" s="12" t="s">
        <v>1615</v>
      </c>
      <c r="B1338" s="13" t="s">
        <v>16</v>
      </c>
      <c r="C1338" s="13" t="s">
        <v>3</v>
      </c>
      <c r="D1338" s="17" t="s">
        <v>915</v>
      </c>
      <c r="E1338" s="14">
        <v>3</v>
      </c>
      <c r="F1338" s="14">
        <v>322.24</v>
      </c>
      <c r="G1338" s="15">
        <f>ROUND(E1338*F1338,2)</f>
        <v>966.72</v>
      </c>
    </row>
    <row r="1339" spans="1:7" ht="157.5" x14ac:dyDescent="0.25">
      <c r="A1339" s="16"/>
      <c r="B1339" s="16"/>
      <c r="C1339" s="16"/>
      <c r="D1339" s="17" t="s">
        <v>916</v>
      </c>
      <c r="E1339" s="16"/>
      <c r="F1339" s="16"/>
      <c r="G1339" s="16"/>
    </row>
    <row r="1340" spans="1:7" x14ac:dyDescent="0.25">
      <c r="A1340" s="16"/>
      <c r="B1340" s="16"/>
      <c r="C1340" s="16"/>
      <c r="D1340" s="35" t="s">
        <v>1616</v>
      </c>
      <c r="E1340" s="14">
        <v>1</v>
      </c>
      <c r="F1340" s="18">
        <f>G1338</f>
        <v>966.72</v>
      </c>
      <c r="G1340" s="18">
        <f>ROUND(E1340*F1340,2)</f>
        <v>966.72</v>
      </c>
    </row>
    <row r="1341" spans="1:7" ht="0.95" customHeight="1" x14ac:dyDescent="0.25">
      <c r="A1341" s="19"/>
      <c r="B1341" s="19"/>
      <c r="C1341" s="19"/>
      <c r="D1341" s="36"/>
      <c r="E1341" s="19"/>
      <c r="F1341" s="19"/>
      <c r="G1341" s="19"/>
    </row>
    <row r="1342" spans="1:7" x14ac:dyDescent="0.25">
      <c r="A1342" s="25" t="s">
        <v>1617</v>
      </c>
      <c r="B1342" s="25" t="s">
        <v>9</v>
      </c>
      <c r="C1342" s="25" t="s">
        <v>10</v>
      </c>
      <c r="D1342" s="39" t="s">
        <v>919</v>
      </c>
      <c r="E1342" s="26">
        <f>E1345</f>
        <v>1</v>
      </c>
      <c r="F1342" s="26">
        <f>F1345</f>
        <v>48108.3</v>
      </c>
      <c r="G1342" s="26">
        <f>G1345</f>
        <v>48108.3</v>
      </c>
    </row>
    <row r="1343" spans="1:7" x14ac:dyDescent="0.25">
      <c r="A1343" s="12" t="s">
        <v>1618</v>
      </c>
      <c r="B1343" s="13" t="s">
        <v>16</v>
      </c>
      <c r="C1343" s="13" t="s">
        <v>142</v>
      </c>
      <c r="D1343" s="17" t="s">
        <v>921</v>
      </c>
      <c r="E1343" s="14">
        <v>510</v>
      </c>
      <c r="F1343" s="14">
        <v>94.33</v>
      </c>
      <c r="G1343" s="15">
        <f>ROUND(E1343*F1343,2)</f>
        <v>48108.3</v>
      </c>
    </row>
    <row r="1344" spans="1:7" ht="67.5" x14ac:dyDescent="0.25">
      <c r="A1344" s="16"/>
      <c r="B1344" s="16"/>
      <c r="C1344" s="16"/>
      <c r="D1344" s="17" t="s">
        <v>922</v>
      </c>
      <c r="E1344" s="16"/>
      <c r="F1344" s="16"/>
      <c r="G1344" s="16"/>
    </row>
    <row r="1345" spans="1:7" x14ac:dyDescent="0.25">
      <c r="A1345" s="16"/>
      <c r="B1345" s="16"/>
      <c r="C1345" s="16"/>
      <c r="D1345" s="35" t="s">
        <v>1619</v>
      </c>
      <c r="E1345" s="14">
        <v>1</v>
      </c>
      <c r="F1345" s="18">
        <f>G1343</f>
        <v>48108.3</v>
      </c>
      <c r="G1345" s="18">
        <f>ROUND(E1345*F1345,2)</f>
        <v>48108.3</v>
      </c>
    </row>
    <row r="1346" spans="1:7" ht="0.95" customHeight="1" x14ac:dyDescent="0.25">
      <c r="A1346" s="19"/>
      <c r="B1346" s="19"/>
      <c r="C1346" s="19"/>
      <c r="D1346" s="36"/>
      <c r="E1346" s="19"/>
      <c r="F1346" s="19"/>
      <c r="G1346" s="19"/>
    </row>
    <row r="1347" spans="1:7" x14ac:dyDescent="0.25">
      <c r="A1347" s="25" t="s">
        <v>1620</v>
      </c>
      <c r="B1347" s="25" t="s">
        <v>9</v>
      </c>
      <c r="C1347" s="25" t="s">
        <v>10</v>
      </c>
      <c r="D1347" s="39" t="s">
        <v>925</v>
      </c>
      <c r="E1347" s="26">
        <f>E1356</f>
        <v>1</v>
      </c>
      <c r="F1347" s="26">
        <f>F1356</f>
        <v>12118.92</v>
      </c>
      <c r="G1347" s="26">
        <f>G1356</f>
        <v>12118.92</v>
      </c>
    </row>
    <row r="1348" spans="1:7" x14ac:dyDescent="0.25">
      <c r="A1348" s="12" t="s">
        <v>1621</v>
      </c>
      <c r="B1348" s="13" t="s">
        <v>16</v>
      </c>
      <c r="C1348" s="13" t="s">
        <v>280</v>
      </c>
      <c r="D1348" s="17" t="s">
        <v>930</v>
      </c>
      <c r="E1348" s="14">
        <v>1</v>
      </c>
      <c r="F1348" s="14">
        <v>3394.67</v>
      </c>
      <c r="G1348" s="15">
        <f>ROUND(E1348*F1348,2)</f>
        <v>3394.67</v>
      </c>
    </row>
    <row r="1349" spans="1:7" ht="382.5" x14ac:dyDescent="0.25">
      <c r="A1349" s="16"/>
      <c r="B1349" s="16"/>
      <c r="C1349" s="16"/>
      <c r="D1349" s="17" t="s">
        <v>928</v>
      </c>
      <c r="E1349" s="16"/>
      <c r="F1349" s="16"/>
      <c r="G1349" s="16"/>
    </row>
    <row r="1350" spans="1:7" x14ac:dyDescent="0.25">
      <c r="A1350" s="12" t="s">
        <v>1622</v>
      </c>
      <c r="B1350" s="13" t="s">
        <v>16</v>
      </c>
      <c r="C1350" s="13" t="s">
        <v>280</v>
      </c>
      <c r="D1350" s="17" t="s">
        <v>927</v>
      </c>
      <c r="E1350" s="14">
        <v>1</v>
      </c>
      <c r="F1350" s="14">
        <v>2664.79</v>
      </c>
      <c r="G1350" s="15">
        <f>ROUND(E1350*F1350,2)</f>
        <v>2664.79</v>
      </c>
    </row>
    <row r="1351" spans="1:7" ht="382.5" x14ac:dyDescent="0.25">
      <c r="A1351" s="16"/>
      <c r="B1351" s="16"/>
      <c r="C1351" s="16"/>
      <c r="D1351" s="17" t="s">
        <v>1623</v>
      </c>
      <c r="E1351" s="16"/>
      <c r="F1351" s="16"/>
      <c r="G1351" s="16"/>
    </row>
    <row r="1352" spans="1:7" x14ac:dyDescent="0.25">
      <c r="A1352" s="12" t="s">
        <v>1624</v>
      </c>
      <c r="B1352" s="13" t="s">
        <v>16</v>
      </c>
      <c r="C1352" s="13" t="s">
        <v>280</v>
      </c>
      <c r="D1352" s="17" t="s">
        <v>1625</v>
      </c>
      <c r="E1352" s="14">
        <v>1</v>
      </c>
      <c r="F1352" s="14">
        <v>3394.67</v>
      </c>
      <c r="G1352" s="15">
        <f>ROUND(E1352*F1352,2)</f>
        <v>3394.67</v>
      </c>
    </row>
    <row r="1353" spans="1:7" ht="382.5" x14ac:dyDescent="0.25">
      <c r="A1353" s="16"/>
      <c r="B1353" s="16"/>
      <c r="C1353" s="16"/>
      <c r="D1353" s="17" t="s">
        <v>1626</v>
      </c>
      <c r="E1353" s="16"/>
      <c r="F1353" s="16"/>
      <c r="G1353" s="16"/>
    </row>
    <row r="1354" spans="1:7" x14ac:dyDescent="0.25">
      <c r="A1354" s="12" t="s">
        <v>1627</v>
      </c>
      <c r="B1354" s="13" t="s">
        <v>16</v>
      </c>
      <c r="C1354" s="13" t="s">
        <v>280</v>
      </c>
      <c r="D1354" s="17" t="s">
        <v>1628</v>
      </c>
      <c r="E1354" s="14">
        <v>1</v>
      </c>
      <c r="F1354" s="14">
        <v>2664.79</v>
      </c>
      <c r="G1354" s="15">
        <f>ROUND(E1354*F1354,2)</f>
        <v>2664.79</v>
      </c>
    </row>
    <row r="1355" spans="1:7" ht="393.75" x14ac:dyDescent="0.25">
      <c r="A1355" s="16"/>
      <c r="B1355" s="16"/>
      <c r="C1355" s="16"/>
      <c r="D1355" s="17" t="s">
        <v>1629</v>
      </c>
      <c r="E1355" s="16"/>
      <c r="F1355" s="16"/>
      <c r="G1355" s="16"/>
    </row>
    <row r="1356" spans="1:7" x14ac:dyDescent="0.25">
      <c r="A1356" s="16"/>
      <c r="B1356" s="16"/>
      <c r="C1356" s="16"/>
      <c r="D1356" s="35" t="s">
        <v>1630</v>
      </c>
      <c r="E1356" s="14">
        <v>1</v>
      </c>
      <c r="F1356" s="18">
        <f>G1348+G1350+G1352+G1354</f>
        <v>12118.92</v>
      </c>
      <c r="G1356" s="18">
        <f>ROUND(E1356*F1356,2)</f>
        <v>12118.92</v>
      </c>
    </row>
    <row r="1357" spans="1:7" ht="0.95" customHeight="1" x14ac:dyDescent="0.25">
      <c r="A1357" s="19"/>
      <c r="B1357" s="19"/>
      <c r="C1357" s="19"/>
      <c r="D1357" s="36"/>
      <c r="E1357" s="19"/>
      <c r="F1357" s="19"/>
      <c r="G1357" s="19"/>
    </row>
    <row r="1358" spans="1:7" x14ac:dyDescent="0.25">
      <c r="A1358" s="25" t="s">
        <v>1631</v>
      </c>
      <c r="B1358" s="25" t="s">
        <v>9</v>
      </c>
      <c r="C1358" s="25" t="s">
        <v>10</v>
      </c>
      <c r="D1358" s="39" t="s">
        <v>934</v>
      </c>
      <c r="E1358" s="26">
        <f>E1363</f>
        <v>1</v>
      </c>
      <c r="F1358" s="26">
        <f>F1363</f>
        <v>51689.42</v>
      </c>
      <c r="G1358" s="26">
        <f>G1363</f>
        <v>51689.42</v>
      </c>
    </row>
    <row r="1359" spans="1:7" x14ac:dyDescent="0.25">
      <c r="A1359" s="12" t="s">
        <v>1632</v>
      </c>
      <c r="B1359" s="13" t="s">
        <v>16</v>
      </c>
      <c r="C1359" s="13" t="s">
        <v>142</v>
      </c>
      <c r="D1359" s="17" t="s">
        <v>936</v>
      </c>
      <c r="E1359" s="14">
        <v>417</v>
      </c>
      <c r="F1359" s="14">
        <v>21.36</v>
      </c>
      <c r="G1359" s="15">
        <f>ROUND(E1359*F1359,2)</f>
        <v>8907.1200000000008</v>
      </c>
    </row>
    <row r="1360" spans="1:7" ht="135" x14ac:dyDescent="0.25">
      <c r="A1360" s="16"/>
      <c r="B1360" s="16"/>
      <c r="C1360" s="16"/>
      <c r="D1360" s="17" t="s">
        <v>937</v>
      </c>
      <c r="E1360" s="16"/>
      <c r="F1360" s="16"/>
      <c r="G1360" s="16"/>
    </row>
    <row r="1361" spans="1:7" x14ac:dyDescent="0.25">
      <c r="A1361" s="12" t="s">
        <v>1633</v>
      </c>
      <c r="B1361" s="13" t="s">
        <v>16</v>
      </c>
      <c r="C1361" s="13" t="s">
        <v>142</v>
      </c>
      <c r="D1361" s="17" t="s">
        <v>939</v>
      </c>
      <c r="E1361" s="14">
        <v>1691</v>
      </c>
      <c r="F1361" s="14">
        <v>25.3</v>
      </c>
      <c r="G1361" s="15">
        <f>ROUND(E1361*F1361,2)</f>
        <v>42782.3</v>
      </c>
    </row>
    <row r="1362" spans="1:7" ht="135" x14ac:dyDescent="0.25">
      <c r="A1362" s="16"/>
      <c r="B1362" s="16"/>
      <c r="C1362" s="16"/>
      <c r="D1362" s="17" t="s">
        <v>940</v>
      </c>
      <c r="E1362" s="16"/>
      <c r="F1362" s="16"/>
      <c r="G1362" s="16"/>
    </row>
    <row r="1363" spans="1:7" x14ac:dyDescent="0.25">
      <c r="A1363" s="16"/>
      <c r="B1363" s="16"/>
      <c r="C1363" s="16"/>
      <c r="D1363" s="35" t="s">
        <v>1634</v>
      </c>
      <c r="E1363" s="14">
        <v>1</v>
      </c>
      <c r="F1363" s="18">
        <f>G1359+G1361</f>
        <v>51689.42</v>
      </c>
      <c r="G1363" s="18">
        <f>ROUND(E1363*F1363,2)</f>
        <v>51689.42</v>
      </c>
    </row>
    <row r="1364" spans="1:7" ht="0.95" customHeight="1" x14ac:dyDescent="0.25">
      <c r="A1364" s="19"/>
      <c r="B1364" s="19"/>
      <c r="C1364" s="19"/>
      <c r="D1364" s="36"/>
      <c r="E1364" s="19"/>
      <c r="F1364" s="19"/>
      <c r="G1364" s="19"/>
    </row>
    <row r="1365" spans="1:7" x14ac:dyDescent="0.25">
      <c r="A1365" s="25" t="s">
        <v>1635</v>
      </c>
      <c r="B1365" s="25" t="s">
        <v>9</v>
      </c>
      <c r="C1365" s="25" t="s">
        <v>10</v>
      </c>
      <c r="D1365" s="39" t="s">
        <v>943</v>
      </c>
      <c r="E1365" s="26">
        <f>E1368</f>
        <v>1</v>
      </c>
      <c r="F1365" s="26">
        <f>F1368</f>
        <v>6913.84</v>
      </c>
      <c r="G1365" s="26">
        <f>G1368</f>
        <v>6913.84</v>
      </c>
    </row>
    <row r="1366" spans="1:7" x14ac:dyDescent="0.25">
      <c r="A1366" s="12" t="s">
        <v>1636</v>
      </c>
      <c r="B1366" s="13" t="s">
        <v>16</v>
      </c>
      <c r="C1366" s="13" t="s">
        <v>3</v>
      </c>
      <c r="D1366" s="17" t="s">
        <v>945</v>
      </c>
      <c r="E1366" s="14">
        <v>1</v>
      </c>
      <c r="F1366" s="14">
        <v>6913.84</v>
      </c>
      <c r="G1366" s="15">
        <f>ROUND(E1366*F1366,2)</f>
        <v>6913.84</v>
      </c>
    </row>
    <row r="1367" spans="1:7" ht="315" x14ac:dyDescent="0.25">
      <c r="A1367" s="16"/>
      <c r="B1367" s="16"/>
      <c r="C1367" s="16"/>
      <c r="D1367" s="17" t="s">
        <v>946</v>
      </c>
      <c r="E1367" s="16"/>
      <c r="F1367" s="16"/>
      <c r="G1367" s="16"/>
    </row>
    <row r="1368" spans="1:7" x14ac:dyDescent="0.25">
      <c r="A1368" s="16"/>
      <c r="B1368" s="16"/>
      <c r="C1368" s="16"/>
      <c r="D1368" s="35" t="s">
        <v>1637</v>
      </c>
      <c r="E1368" s="14">
        <v>1</v>
      </c>
      <c r="F1368" s="18">
        <f>G1366</f>
        <v>6913.84</v>
      </c>
      <c r="G1368" s="18">
        <f>ROUND(E1368*F1368,2)</f>
        <v>6913.84</v>
      </c>
    </row>
    <row r="1369" spans="1:7" ht="0.95" customHeight="1" x14ac:dyDescent="0.25">
      <c r="A1369" s="19"/>
      <c r="B1369" s="19"/>
      <c r="C1369" s="19"/>
      <c r="D1369" s="36"/>
      <c r="E1369" s="19"/>
      <c r="F1369" s="19"/>
      <c r="G1369" s="19"/>
    </row>
    <row r="1370" spans="1:7" x14ac:dyDescent="0.25">
      <c r="A1370" s="16"/>
      <c r="B1370" s="16"/>
      <c r="C1370" s="16"/>
      <c r="D1370" s="35" t="s">
        <v>1638</v>
      </c>
      <c r="E1370" s="14">
        <v>1</v>
      </c>
      <c r="F1370" s="18">
        <f>G1337+G1342+G1347+G1358+G1365</f>
        <v>119797.2</v>
      </c>
      <c r="G1370" s="18">
        <f>ROUND(E1370*F1370,2)</f>
        <v>119797.2</v>
      </c>
    </row>
    <row r="1371" spans="1:7" ht="0.95" customHeight="1" x14ac:dyDescent="0.25">
      <c r="A1371" s="19"/>
      <c r="B1371" s="19"/>
      <c r="C1371" s="19"/>
      <c r="D1371" s="36"/>
      <c r="E1371" s="19"/>
      <c r="F1371" s="19"/>
      <c r="G1371" s="19"/>
    </row>
    <row r="1372" spans="1:7" x14ac:dyDescent="0.25">
      <c r="A1372" s="23" t="s">
        <v>1639</v>
      </c>
      <c r="B1372" s="23" t="s">
        <v>9</v>
      </c>
      <c r="C1372" s="23" t="s">
        <v>10</v>
      </c>
      <c r="D1372" s="38" t="s">
        <v>950</v>
      </c>
      <c r="E1372" s="24">
        <f>E1473</f>
        <v>1</v>
      </c>
      <c r="F1372" s="24">
        <f>F1473</f>
        <v>175638.16</v>
      </c>
      <c r="G1372" s="24">
        <f>G1473</f>
        <v>175638.16</v>
      </c>
    </row>
    <row r="1373" spans="1:7" x14ac:dyDescent="0.25">
      <c r="A1373" s="25" t="s">
        <v>1640</v>
      </c>
      <c r="B1373" s="25" t="s">
        <v>9</v>
      </c>
      <c r="C1373" s="25" t="s">
        <v>10</v>
      </c>
      <c r="D1373" s="39" t="s">
        <v>952</v>
      </c>
      <c r="E1373" s="26">
        <f>E1398</f>
        <v>1</v>
      </c>
      <c r="F1373" s="26">
        <f>F1398</f>
        <v>82214.820000000007</v>
      </c>
      <c r="G1373" s="26">
        <f>G1398</f>
        <v>82214.820000000007</v>
      </c>
    </row>
    <row r="1374" spans="1:7" ht="22.5" x14ac:dyDescent="0.25">
      <c r="A1374" s="12" t="s">
        <v>1641</v>
      </c>
      <c r="B1374" s="13" t="s">
        <v>16</v>
      </c>
      <c r="C1374" s="13" t="s">
        <v>142</v>
      </c>
      <c r="D1374" s="17" t="s">
        <v>954</v>
      </c>
      <c r="E1374" s="14">
        <v>4818</v>
      </c>
      <c r="F1374" s="14">
        <v>6.37</v>
      </c>
      <c r="G1374" s="15">
        <f>ROUND(E1374*F1374,2)</f>
        <v>30690.66</v>
      </c>
    </row>
    <row r="1375" spans="1:7" ht="213.75" x14ac:dyDescent="0.25">
      <c r="A1375" s="16"/>
      <c r="B1375" s="16"/>
      <c r="C1375" s="16"/>
      <c r="D1375" s="17" t="s">
        <v>955</v>
      </c>
      <c r="E1375" s="16"/>
      <c r="F1375" s="16"/>
      <c r="G1375" s="16"/>
    </row>
    <row r="1376" spans="1:7" ht="22.5" x14ac:dyDescent="0.25">
      <c r="A1376" s="12" t="s">
        <v>1642</v>
      </c>
      <c r="B1376" s="13" t="s">
        <v>16</v>
      </c>
      <c r="C1376" s="13" t="s">
        <v>142</v>
      </c>
      <c r="D1376" s="17" t="s">
        <v>957</v>
      </c>
      <c r="E1376" s="14">
        <v>1230</v>
      </c>
      <c r="F1376" s="14">
        <v>10.28</v>
      </c>
      <c r="G1376" s="15">
        <f>ROUND(E1376*F1376,2)</f>
        <v>12644.4</v>
      </c>
    </row>
    <row r="1377" spans="1:7" ht="213.75" x14ac:dyDescent="0.25">
      <c r="A1377" s="16"/>
      <c r="B1377" s="16"/>
      <c r="C1377" s="16"/>
      <c r="D1377" s="17" t="s">
        <v>958</v>
      </c>
      <c r="E1377" s="16"/>
      <c r="F1377" s="16"/>
      <c r="G1377" s="16"/>
    </row>
    <row r="1378" spans="1:7" ht="22.5" x14ac:dyDescent="0.25">
      <c r="A1378" s="12" t="s">
        <v>1643</v>
      </c>
      <c r="B1378" s="13" t="s">
        <v>16</v>
      </c>
      <c r="C1378" s="13" t="s">
        <v>142</v>
      </c>
      <c r="D1378" s="17" t="s">
        <v>960</v>
      </c>
      <c r="E1378" s="14">
        <v>606</v>
      </c>
      <c r="F1378" s="14">
        <v>15.77</v>
      </c>
      <c r="G1378" s="15">
        <f>ROUND(E1378*F1378,2)</f>
        <v>9556.6200000000008</v>
      </c>
    </row>
    <row r="1379" spans="1:7" ht="213.75" x14ac:dyDescent="0.25">
      <c r="A1379" s="16"/>
      <c r="B1379" s="16"/>
      <c r="C1379" s="16"/>
      <c r="D1379" s="17" t="s">
        <v>961</v>
      </c>
      <c r="E1379" s="16"/>
      <c r="F1379" s="16"/>
      <c r="G1379" s="16"/>
    </row>
    <row r="1380" spans="1:7" ht="22.5" x14ac:dyDescent="0.25">
      <c r="A1380" s="12" t="s">
        <v>1644</v>
      </c>
      <c r="B1380" s="13" t="s">
        <v>16</v>
      </c>
      <c r="C1380" s="13" t="s">
        <v>142</v>
      </c>
      <c r="D1380" s="17" t="s">
        <v>963</v>
      </c>
      <c r="E1380" s="14">
        <v>480</v>
      </c>
      <c r="F1380" s="14">
        <v>14.03</v>
      </c>
      <c r="G1380" s="15">
        <f>ROUND(E1380*F1380,2)</f>
        <v>6734.4</v>
      </c>
    </row>
    <row r="1381" spans="1:7" ht="202.5" x14ac:dyDescent="0.25">
      <c r="A1381" s="16"/>
      <c r="B1381" s="16"/>
      <c r="C1381" s="16"/>
      <c r="D1381" s="17" t="s">
        <v>964</v>
      </c>
      <c r="E1381" s="16"/>
      <c r="F1381" s="16"/>
      <c r="G1381" s="16"/>
    </row>
    <row r="1382" spans="1:7" ht="22.5" x14ac:dyDescent="0.25">
      <c r="A1382" s="12" t="s">
        <v>1645</v>
      </c>
      <c r="B1382" s="13" t="s">
        <v>16</v>
      </c>
      <c r="C1382" s="13" t="s">
        <v>142</v>
      </c>
      <c r="D1382" s="17" t="s">
        <v>966</v>
      </c>
      <c r="E1382" s="14">
        <v>252</v>
      </c>
      <c r="F1382" s="14">
        <v>8.6999999999999993</v>
      </c>
      <c r="G1382" s="15">
        <f>ROUND(E1382*F1382,2)</f>
        <v>2192.4</v>
      </c>
    </row>
    <row r="1383" spans="1:7" ht="202.5" x14ac:dyDescent="0.25">
      <c r="A1383" s="16"/>
      <c r="B1383" s="16"/>
      <c r="C1383" s="16"/>
      <c r="D1383" s="17" t="s">
        <v>967</v>
      </c>
      <c r="E1383" s="16"/>
      <c r="F1383" s="16"/>
      <c r="G1383" s="16"/>
    </row>
    <row r="1384" spans="1:7" ht="22.5" x14ac:dyDescent="0.25">
      <c r="A1384" s="12" t="s">
        <v>1646</v>
      </c>
      <c r="B1384" s="13" t="s">
        <v>16</v>
      </c>
      <c r="C1384" s="13" t="s">
        <v>142</v>
      </c>
      <c r="D1384" s="17" t="s">
        <v>969</v>
      </c>
      <c r="E1384" s="14">
        <v>60</v>
      </c>
      <c r="F1384" s="14">
        <v>17.510000000000002</v>
      </c>
      <c r="G1384" s="15">
        <f>ROUND(E1384*F1384,2)</f>
        <v>1050.5999999999999</v>
      </c>
    </row>
    <row r="1385" spans="1:7" ht="213.75" x14ac:dyDescent="0.25">
      <c r="A1385" s="16"/>
      <c r="B1385" s="16"/>
      <c r="C1385" s="16"/>
      <c r="D1385" s="17" t="s">
        <v>970</v>
      </c>
      <c r="E1385" s="16"/>
      <c r="F1385" s="16"/>
      <c r="G1385" s="16"/>
    </row>
    <row r="1386" spans="1:7" ht="22.5" x14ac:dyDescent="0.25">
      <c r="A1386" s="12" t="s">
        <v>1647</v>
      </c>
      <c r="B1386" s="13" t="s">
        <v>16</v>
      </c>
      <c r="C1386" s="13" t="s">
        <v>142</v>
      </c>
      <c r="D1386" s="17" t="s">
        <v>972</v>
      </c>
      <c r="E1386" s="14">
        <v>36</v>
      </c>
      <c r="F1386" s="14">
        <v>15.61</v>
      </c>
      <c r="G1386" s="15">
        <f>ROUND(E1386*F1386,2)</f>
        <v>561.96</v>
      </c>
    </row>
    <row r="1387" spans="1:7" ht="213.75" x14ac:dyDescent="0.25">
      <c r="A1387" s="16"/>
      <c r="B1387" s="16"/>
      <c r="C1387" s="16"/>
      <c r="D1387" s="17" t="s">
        <v>973</v>
      </c>
      <c r="E1387" s="16"/>
      <c r="F1387" s="16"/>
      <c r="G1387" s="16"/>
    </row>
    <row r="1388" spans="1:7" ht="22.5" x14ac:dyDescent="0.25">
      <c r="A1388" s="12" t="s">
        <v>1648</v>
      </c>
      <c r="B1388" s="13" t="s">
        <v>16</v>
      </c>
      <c r="C1388" s="13" t="s">
        <v>142</v>
      </c>
      <c r="D1388" s="17" t="s">
        <v>975</v>
      </c>
      <c r="E1388" s="14">
        <v>516</v>
      </c>
      <c r="F1388" s="14">
        <v>20.51</v>
      </c>
      <c r="G1388" s="15">
        <f>ROUND(E1388*F1388,2)</f>
        <v>10583.16</v>
      </c>
    </row>
    <row r="1389" spans="1:7" ht="213.75" x14ac:dyDescent="0.25">
      <c r="A1389" s="16"/>
      <c r="B1389" s="16"/>
      <c r="C1389" s="16"/>
      <c r="D1389" s="17" t="s">
        <v>976</v>
      </c>
      <c r="E1389" s="16"/>
      <c r="F1389" s="16"/>
      <c r="G1389" s="16"/>
    </row>
    <row r="1390" spans="1:7" ht="22.5" x14ac:dyDescent="0.25">
      <c r="A1390" s="12" t="s">
        <v>1649</v>
      </c>
      <c r="B1390" s="13" t="s">
        <v>16</v>
      </c>
      <c r="C1390" s="13" t="s">
        <v>142</v>
      </c>
      <c r="D1390" s="17" t="s">
        <v>978</v>
      </c>
      <c r="E1390" s="14">
        <v>6</v>
      </c>
      <c r="F1390" s="14">
        <v>23.75</v>
      </c>
      <c r="G1390" s="15">
        <f>ROUND(E1390*F1390,2)</f>
        <v>142.5</v>
      </c>
    </row>
    <row r="1391" spans="1:7" ht="202.5" x14ac:dyDescent="0.25">
      <c r="A1391" s="16"/>
      <c r="B1391" s="16"/>
      <c r="C1391" s="16"/>
      <c r="D1391" s="17" t="s">
        <v>979</v>
      </c>
      <c r="E1391" s="16"/>
      <c r="F1391" s="16"/>
      <c r="G1391" s="16"/>
    </row>
    <row r="1392" spans="1:7" ht="22.5" x14ac:dyDescent="0.25">
      <c r="A1392" s="12" t="s">
        <v>1650</v>
      </c>
      <c r="B1392" s="13" t="s">
        <v>16</v>
      </c>
      <c r="C1392" s="13" t="s">
        <v>142</v>
      </c>
      <c r="D1392" s="17" t="s">
        <v>981</v>
      </c>
      <c r="E1392" s="14">
        <v>384</v>
      </c>
      <c r="F1392" s="14">
        <v>11.53</v>
      </c>
      <c r="G1392" s="15">
        <f>ROUND(E1392*F1392,2)</f>
        <v>4427.5200000000004</v>
      </c>
    </row>
    <row r="1393" spans="1:7" ht="213.75" x14ac:dyDescent="0.25">
      <c r="A1393" s="16"/>
      <c r="B1393" s="16"/>
      <c r="C1393" s="16"/>
      <c r="D1393" s="17" t="s">
        <v>982</v>
      </c>
      <c r="E1393" s="16"/>
      <c r="F1393" s="16"/>
      <c r="G1393" s="16"/>
    </row>
    <row r="1394" spans="1:7" ht="22.5" x14ac:dyDescent="0.25">
      <c r="A1394" s="12" t="s">
        <v>1651</v>
      </c>
      <c r="B1394" s="13" t="s">
        <v>16</v>
      </c>
      <c r="C1394" s="13" t="s">
        <v>142</v>
      </c>
      <c r="D1394" s="17" t="s">
        <v>984</v>
      </c>
      <c r="E1394" s="14">
        <v>72</v>
      </c>
      <c r="F1394" s="14">
        <v>16.72</v>
      </c>
      <c r="G1394" s="15">
        <f>ROUND(E1394*F1394,2)</f>
        <v>1203.8399999999999</v>
      </c>
    </row>
    <row r="1395" spans="1:7" ht="213.75" x14ac:dyDescent="0.25">
      <c r="A1395" s="16"/>
      <c r="B1395" s="16"/>
      <c r="C1395" s="16"/>
      <c r="D1395" s="17" t="s">
        <v>985</v>
      </c>
      <c r="E1395" s="16"/>
      <c r="F1395" s="16"/>
      <c r="G1395" s="16"/>
    </row>
    <row r="1396" spans="1:7" ht="22.5" x14ac:dyDescent="0.25">
      <c r="A1396" s="12" t="s">
        <v>1652</v>
      </c>
      <c r="B1396" s="13" t="s">
        <v>16</v>
      </c>
      <c r="C1396" s="13" t="s">
        <v>142</v>
      </c>
      <c r="D1396" s="17" t="s">
        <v>987</v>
      </c>
      <c r="E1396" s="14">
        <v>54</v>
      </c>
      <c r="F1396" s="14">
        <v>44.94</v>
      </c>
      <c r="G1396" s="15">
        <f>ROUND(E1396*F1396,2)</f>
        <v>2426.7600000000002</v>
      </c>
    </row>
    <row r="1397" spans="1:7" ht="202.5" x14ac:dyDescent="0.25">
      <c r="A1397" s="16"/>
      <c r="B1397" s="16"/>
      <c r="C1397" s="16"/>
      <c r="D1397" s="17" t="s">
        <v>988</v>
      </c>
      <c r="E1397" s="16"/>
      <c r="F1397" s="16"/>
      <c r="G1397" s="16"/>
    </row>
    <row r="1398" spans="1:7" x14ac:dyDescent="0.25">
      <c r="A1398" s="16"/>
      <c r="B1398" s="16"/>
      <c r="C1398" s="16"/>
      <c r="D1398" s="35" t="s">
        <v>1653</v>
      </c>
      <c r="E1398" s="14">
        <v>1</v>
      </c>
      <c r="F1398" s="18">
        <f>G1374+G1376+G1378+G1380+G1382+G1384+G1386+G1388+G1390+G1392+G1394+G1396</f>
        <v>82214.820000000007</v>
      </c>
      <c r="G1398" s="18">
        <f>ROUND(E1398*F1398,2)</f>
        <v>82214.820000000007</v>
      </c>
    </row>
    <row r="1399" spans="1:7" ht="0.95" customHeight="1" x14ac:dyDescent="0.25">
      <c r="A1399" s="19"/>
      <c r="B1399" s="19"/>
      <c r="C1399" s="19"/>
      <c r="D1399" s="36"/>
      <c r="E1399" s="19"/>
      <c r="F1399" s="19"/>
      <c r="G1399" s="19"/>
    </row>
    <row r="1400" spans="1:7" x14ac:dyDescent="0.25">
      <c r="A1400" s="25" t="s">
        <v>1654</v>
      </c>
      <c r="B1400" s="25" t="s">
        <v>9</v>
      </c>
      <c r="C1400" s="25" t="s">
        <v>10</v>
      </c>
      <c r="D1400" s="39" t="s">
        <v>991</v>
      </c>
      <c r="E1400" s="26">
        <f>E1425</f>
        <v>1</v>
      </c>
      <c r="F1400" s="26">
        <f>F1425</f>
        <v>17996.419999999998</v>
      </c>
      <c r="G1400" s="26">
        <f>G1425</f>
        <v>17996.419999999998</v>
      </c>
    </row>
    <row r="1401" spans="1:7" x14ac:dyDescent="0.25">
      <c r="A1401" s="12" t="s">
        <v>1655</v>
      </c>
      <c r="B1401" s="13" t="s">
        <v>16</v>
      </c>
      <c r="C1401" s="13" t="s">
        <v>3</v>
      </c>
      <c r="D1401" s="17" t="s">
        <v>993</v>
      </c>
      <c r="E1401" s="14">
        <v>1</v>
      </c>
      <c r="F1401" s="14">
        <v>2958.57</v>
      </c>
      <c r="G1401" s="15">
        <f>ROUND(E1401*F1401,2)</f>
        <v>2958.57</v>
      </c>
    </row>
    <row r="1402" spans="1:7" ht="90" x14ac:dyDescent="0.25">
      <c r="A1402" s="16"/>
      <c r="B1402" s="16"/>
      <c r="C1402" s="16"/>
      <c r="D1402" s="17" t="s">
        <v>994</v>
      </c>
      <c r="E1402" s="16"/>
      <c r="F1402" s="16"/>
      <c r="G1402" s="16"/>
    </row>
    <row r="1403" spans="1:7" x14ac:dyDescent="0.25">
      <c r="A1403" s="12" t="s">
        <v>1656</v>
      </c>
      <c r="B1403" s="13" t="s">
        <v>16</v>
      </c>
      <c r="C1403" s="13" t="s">
        <v>3</v>
      </c>
      <c r="D1403" s="17" t="s">
        <v>996</v>
      </c>
      <c r="E1403" s="14">
        <v>2</v>
      </c>
      <c r="F1403" s="14">
        <v>2510.54</v>
      </c>
      <c r="G1403" s="15">
        <f>ROUND(E1403*F1403,2)</f>
        <v>5021.08</v>
      </c>
    </row>
    <row r="1404" spans="1:7" ht="78.75" x14ac:dyDescent="0.25">
      <c r="A1404" s="16"/>
      <c r="B1404" s="16"/>
      <c r="C1404" s="16"/>
      <c r="D1404" s="17" t="s">
        <v>997</v>
      </c>
      <c r="E1404" s="16"/>
      <c r="F1404" s="16"/>
      <c r="G1404" s="16"/>
    </row>
    <row r="1405" spans="1:7" x14ac:dyDescent="0.25">
      <c r="A1405" s="12" t="s">
        <v>1657</v>
      </c>
      <c r="B1405" s="13" t="s">
        <v>16</v>
      </c>
      <c r="C1405" s="13" t="s">
        <v>3</v>
      </c>
      <c r="D1405" s="17" t="s">
        <v>999</v>
      </c>
      <c r="E1405" s="14">
        <v>2</v>
      </c>
      <c r="F1405" s="14">
        <v>593.89</v>
      </c>
      <c r="G1405" s="15">
        <f>ROUND(E1405*F1405,2)</f>
        <v>1187.78</v>
      </c>
    </row>
    <row r="1406" spans="1:7" ht="78.75" x14ac:dyDescent="0.25">
      <c r="A1406" s="16"/>
      <c r="B1406" s="16"/>
      <c r="C1406" s="16"/>
      <c r="D1406" s="17" t="s">
        <v>1000</v>
      </c>
      <c r="E1406" s="16"/>
      <c r="F1406" s="16"/>
      <c r="G1406" s="16"/>
    </row>
    <row r="1407" spans="1:7" x14ac:dyDescent="0.25">
      <c r="A1407" s="12" t="s">
        <v>1658</v>
      </c>
      <c r="B1407" s="13" t="s">
        <v>16</v>
      </c>
      <c r="C1407" s="13" t="s">
        <v>3</v>
      </c>
      <c r="D1407" s="17" t="s">
        <v>1002</v>
      </c>
      <c r="E1407" s="14">
        <v>1</v>
      </c>
      <c r="F1407" s="14">
        <v>593.89</v>
      </c>
      <c r="G1407" s="15">
        <f>ROUND(E1407*F1407,2)</f>
        <v>593.89</v>
      </c>
    </row>
    <row r="1408" spans="1:7" ht="78.75" x14ac:dyDescent="0.25">
      <c r="A1408" s="16"/>
      <c r="B1408" s="16"/>
      <c r="C1408" s="16"/>
      <c r="D1408" s="17" t="s">
        <v>1003</v>
      </c>
      <c r="E1408" s="16"/>
      <c r="F1408" s="16"/>
      <c r="G1408" s="16"/>
    </row>
    <row r="1409" spans="1:7" x14ac:dyDescent="0.25">
      <c r="A1409" s="12" t="s">
        <v>1659</v>
      </c>
      <c r="B1409" s="13" t="s">
        <v>16</v>
      </c>
      <c r="C1409" s="13" t="s">
        <v>3</v>
      </c>
      <c r="D1409" s="17" t="s">
        <v>1005</v>
      </c>
      <c r="E1409" s="14">
        <v>1</v>
      </c>
      <c r="F1409" s="14">
        <v>231.25</v>
      </c>
      <c r="G1409" s="15">
        <f>ROUND(E1409*F1409,2)</f>
        <v>231.25</v>
      </c>
    </row>
    <row r="1410" spans="1:7" ht="78.75" x14ac:dyDescent="0.25">
      <c r="A1410" s="16"/>
      <c r="B1410" s="16"/>
      <c r="C1410" s="16"/>
      <c r="D1410" s="17" t="s">
        <v>1006</v>
      </c>
      <c r="E1410" s="16"/>
      <c r="F1410" s="16"/>
      <c r="G1410" s="16"/>
    </row>
    <row r="1411" spans="1:7" x14ac:dyDescent="0.25">
      <c r="A1411" s="12" t="s">
        <v>1660</v>
      </c>
      <c r="B1411" s="13" t="s">
        <v>16</v>
      </c>
      <c r="C1411" s="13" t="s">
        <v>3</v>
      </c>
      <c r="D1411" s="17" t="s">
        <v>1008</v>
      </c>
      <c r="E1411" s="14">
        <v>2</v>
      </c>
      <c r="F1411" s="14">
        <v>231.25</v>
      </c>
      <c r="G1411" s="15">
        <f>ROUND(E1411*F1411,2)</f>
        <v>462.5</v>
      </c>
    </row>
    <row r="1412" spans="1:7" ht="78.75" x14ac:dyDescent="0.25">
      <c r="A1412" s="16"/>
      <c r="B1412" s="16"/>
      <c r="C1412" s="16"/>
      <c r="D1412" s="17" t="s">
        <v>1009</v>
      </c>
      <c r="E1412" s="16"/>
      <c r="F1412" s="16"/>
      <c r="G1412" s="16"/>
    </row>
    <row r="1413" spans="1:7" x14ac:dyDescent="0.25">
      <c r="A1413" s="12" t="s">
        <v>1661</v>
      </c>
      <c r="B1413" s="13" t="s">
        <v>16</v>
      </c>
      <c r="C1413" s="13" t="s">
        <v>3</v>
      </c>
      <c r="D1413" s="17" t="s">
        <v>1662</v>
      </c>
      <c r="E1413" s="14">
        <v>1</v>
      </c>
      <c r="F1413" s="14">
        <v>1480.46</v>
      </c>
      <c r="G1413" s="15">
        <f>ROUND(E1413*F1413,2)</f>
        <v>1480.46</v>
      </c>
    </row>
    <row r="1414" spans="1:7" ht="78.75" x14ac:dyDescent="0.25">
      <c r="A1414" s="16"/>
      <c r="B1414" s="16"/>
      <c r="C1414" s="16"/>
      <c r="D1414" s="17" t="s">
        <v>1663</v>
      </c>
      <c r="E1414" s="16"/>
      <c r="F1414" s="16"/>
      <c r="G1414" s="16"/>
    </row>
    <row r="1415" spans="1:7" x14ac:dyDescent="0.25">
      <c r="A1415" s="12" t="s">
        <v>1664</v>
      </c>
      <c r="B1415" s="13" t="s">
        <v>16</v>
      </c>
      <c r="C1415" s="13" t="s">
        <v>3</v>
      </c>
      <c r="D1415" s="17" t="s">
        <v>1665</v>
      </c>
      <c r="E1415" s="14">
        <v>1</v>
      </c>
      <c r="F1415" s="14">
        <v>593.89</v>
      </c>
      <c r="G1415" s="15">
        <f>ROUND(E1415*F1415,2)</f>
        <v>593.89</v>
      </c>
    </row>
    <row r="1416" spans="1:7" ht="78.75" x14ac:dyDescent="0.25">
      <c r="A1416" s="16"/>
      <c r="B1416" s="16"/>
      <c r="C1416" s="16"/>
      <c r="D1416" s="17" t="s">
        <v>1666</v>
      </c>
      <c r="E1416" s="16"/>
      <c r="F1416" s="16"/>
      <c r="G1416" s="16"/>
    </row>
    <row r="1417" spans="1:7" x14ac:dyDescent="0.25">
      <c r="A1417" s="12" t="s">
        <v>1667</v>
      </c>
      <c r="B1417" s="13" t="s">
        <v>16</v>
      </c>
      <c r="C1417" s="13" t="s">
        <v>3</v>
      </c>
      <c r="D1417" s="17" t="s">
        <v>1668</v>
      </c>
      <c r="E1417" s="14">
        <v>1</v>
      </c>
      <c r="F1417" s="14">
        <v>593.89</v>
      </c>
      <c r="G1417" s="15">
        <f>ROUND(E1417*F1417,2)</f>
        <v>593.89</v>
      </c>
    </row>
    <row r="1418" spans="1:7" ht="78.75" x14ac:dyDescent="0.25">
      <c r="A1418" s="16"/>
      <c r="B1418" s="16"/>
      <c r="C1418" s="16"/>
      <c r="D1418" s="17" t="s">
        <v>1669</v>
      </c>
      <c r="E1418" s="16"/>
      <c r="F1418" s="16"/>
      <c r="G1418" s="16"/>
    </row>
    <row r="1419" spans="1:7" x14ac:dyDescent="0.25">
      <c r="A1419" s="12" t="s">
        <v>1670</v>
      </c>
      <c r="B1419" s="13" t="s">
        <v>16</v>
      </c>
      <c r="C1419" s="13" t="s">
        <v>3</v>
      </c>
      <c r="D1419" s="17" t="s">
        <v>1671</v>
      </c>
      <c r="E1419" s="14">
        <v>1</v>
      </c>
      <c r="F1419" s="14">
        <v>593.89</v>
      </c>
      <c r="G1419" s="15">
        <f>ROUND(E1419*F1419,2)</f>
        <v>593.89</v>
      </c>
    </row>
    <row r="1420" spans="1:7" ht="78.75" x14ac:dyDescent="0.25">
      <c r="A1420" s="16"/>
      <c r="B1420" s="16"/>
      <c r="C1420" s="16"/>
      <c r="D1420" s="17" t="s">
        <v>1672</v>
      </c>
      <c r="E1420" s="16"/>
      <c r="F1420" s="16"/>
      <c r="G1420" s="16"/>
    </row>
    <row r="1421" spans="1:7" ht="22.5" x14ac:dyDescent="0.25">
      <c r="A1421" s="12" t="s">
        <v>1673</v>
      </c>
      <c r="B1421" s="13" t="s">
        <v>16</v>
      </c>
      <c r="C1421" s="13" t="s">
        <v>3</v>
      </c>
      <c r="D1421" s="17" t="s">
        <v>1674</v>
      </c>
      <c r="E1421" s="14">
        <v>1</v>
      </c>
      <c r="F1421" s="14">
        <v>3091.44</v>
      </c>
      <c r="G1421" s="15">
        <f>ROUND(E1421*F1421,2)</f>
        <v>3091.44</v>
      </c>
    </row>
    <row r="1422" spans="1:7" ht="78.75" x14ac:dyDescent="0.25">
      <c r="A1422" s="16"/>
      <c r="B1422" s="16"/>
      <c r="C1422" s="16"/>
      <c r="D1422" s="17" t="s">
        <v>1675</v>
      </c>
      <c r="E1422" s="16"/>
      <c r="F1422" s="16"/>
      <c r="G1422" s="16"/>
    </row>
    <row r="1423" spans="1:7" x14ac:dyDescent="0.25">
      <c r="A1423" s="12" t="s">
        <v>1676</v>
      </c>
      <c r="B1423" s="13" t="s">
        <v>16</v>
      </c>
      <c r="C1423" s="13" t="s">
        <v>3</v>
      </c>
      <c r="D1423" s="17" t="s">
        <v>1011</v>
      </c>
      <c r="E1423" s="14">
        <v>2</v>
      </c>
      <c r="F1423" s="14">
        <v>593.89</v>
      </c>
      <c r="G1423" s="15">
        <f>ROUND(E1423*F1423,2)</f>
        <v>1187.78</v>
      </c>
    </row>
    <row r="1424" spans="1:7" ht="78.75" x14ac:dyDescent="0.25">
      <c r="A1424" s="16"/>
      <c r="B1424" s="16"/>
      <c r="C1424" s="16"/>
      <c r="D1424" s="17" t="s">
        <v>1012</v>
      </c>
      <c r="E1424" s="16"/>
      <c r="F1424" s="16"/>
      <c r="G1424" s="16"/>
    </row>
    <row r="1425" spans="1:7" x14ac:dyDescent="0.25">
      <c r="A1425" s="16"/>
      <c r="B1425" s="16"/>
      <c r="C1425" s="16"/>
      <c r="D1425" s="35" t="s">
        <v>1677</v>
      </c>
      <c r="E1425" s="14">
        <v>1</v>
      </c>
      <c r="F1425" s="18">
        <f>G1401+G1403+G1405+G1407+G1409+G1411+G1413+G1415+G1417+G1419+G1421+G1423</f>
        <v>17996.419999999998</v>
      </c>
      <c r="G1425" s="18">
        <f>ROUND(E1425*F1425,2)</f>
        <v>17996.419999999998</v>
      </c>
    </row>
    <row r="1426" spans="1:7" ht="0.95" customHeight="1" x14ac:dyDescent="0.25">
      <c r="A1426" s="19"/>
      <c r="B1426" s="19"/>
      <c r="C1426" s="19"/>
      <c r="D1426" s="36"/>
      <c r="E1426" s="19"/>
      <c r="F1426" s="19"/>
      <c r="G1426" s="19"/>
    </row>
    <row r="1427" spans="1:7" x14ac:dyDescent="0.25">
      <c r="A1427" s="25" t="s">
        <v>1678</v>
      </c>
      <c r="B1427" s="25" t="s">
        <v>9</v>
      </c>
      <c r="C1427" s="25" t="s">
        <v>10</v>
      </c>
      <c r="D1427" s="39" t="s">
        <v>1015</v>
      </c>
      <c r="E1427" s="26">
        <f>E1440</f>
        <v>1</v>
      </c>
      <c r="F1427" s="26">
        <f>F1440</f>
        <v>22187.16</v>
      </c>
      <c r="G1427" s="26">
        <f>G1440</f>
        <v>22187.16</v>
      </c>
    </row>
    <row r="1428" spans="1:7" ht="22.5" x14ac:dyDescent="0.25">
      <c r="A1428" s="12" t="s">
        <v>1679</v>
      </c>
      <c r="B1428" s="13" t="s">
        <v>16</v>
      </c>
      <c r="C1428" s="13" t="s">
        <v>3</v>
      </c>
      <c r="D1428" s="17" t="s">
        <v>1017</v>
      </c>
      <c r="E1428" s="14">
        <v>110</v>
      </c>
      <c r="F1428" s="14">
        <v>49.85</v>
      </c>
      <c r="G1428" s="15">
        <f>ROUND(E1428*F1428,2)</f>
        <v>5483.5</v>
      </c>
    </row>
    <row r="1429" spans="1:7" ht="123.75" x14ac:dyDescent="0.25">
      <c r="A1429" s="16"/>
      <c r="B1429" s="16"/>
      <c r="C1429" s="16"/>
      <c r="D1429" s="17" t="s">
        <v>1018</v>
      </c>
      <c r="E1429" s="16"/>
      <c r="F1429" s="16"/>
      <c r="G1429" s="16"/>
    </row>
    <row r="1430" spans="1:7" ht="22.5" x14ac:dyDescent="0.25">
      <c r="A1430" s="12" t="s">
        <v>1680</v>
      </c>
      <c r="B1430" s="13" t="s">
        <v>16</v>
      </c>
      <c r="C1430" s="13" t="s">
        <v>3</v>
      </c>
      <c r="D1430" s="17" t="s">
        <v>1020</v>
      </c>
      <c r="E1430" s="14">
        <v>20</v>
      </c>
      <c r="F1430" s="14">
        <v>83.91</v>
      </c>
      <c r="G1430" s="15">
        <f>ROUND(E1430*F1430,2)</f>
        <v>1678.2</v>
      </c>
    </row>
    <row r="1431" spans="1:7" ht="123.75" x14ac:dyDescent="0.25">
      <c r="A1431" s="16"/>
      <c r="B1431" s="16"/>
      <c r="C1431" s="16"/>
      <c r="D1431" s="17" t="s">
        <v>1021</v>
      </c>
      <c r="E1431" s="16"/>
      <c r="F1431" s="16"/>
      <c r="G1431" s="16"/>
    </row>
    <row r="1432" spans="1:7" x14ac:dyDescent="0.25">
      <c r="A1432" s="12" t="s">
        <v>1681</v>
      </c>
      <c r="B1432" s="13" t="s">
        <v>16</v>
      </c>
      <c r="C1432" s="13" t="s">
        <v>3</v>
      </c>
      <c r="D1432" s="17" t="s">
        <v>1023</v>
      </c>
      <c r="E1432" s="14">
        <v>79</v>
      </c>
      <c r="F1432" s="14">
        <v>72.98</v>
      </c>
      <c r="G1432" s="15">
        <f>ROUND(E1432*F1432,2)</f>
        <v>5765.42</v>
      </c>
    </row>
    <row r="1433" spans="1:7" ht="112.5" x14ac:dyDescent="0.25">
      <c r="A1433" s="16"/>
      <c r="B1433" s="16"/>
      <c r="C1433" s="16"/>
      <c r="D1433" s="17" t="s">
        <v>1024</v>
      </c>
      <c r="E1433" s="16"/>
      <c r="F1433" s="16"/>
      <c r="G1433" s="16"/>
    </row>
    <row r="1434" spans="1:7" ht="22.5" x14ac:dyDescent="0.25">
      <c r="A1434" s="12" t="s">
        <v>1682</v>
      </c>
      <c r="B1434" s="13" t="s">
        <v>16</v>
      </c>
      <c r="C1434" s="13" t="s">
        <v>3</v>
      </c>
      <c r="D1434" s="17" t="s">
        <v>1026</v>
      </c>
      <c r="E1434" s="14">
        <v>71</v>
      </c>
      <c r="F1434" s="14">
        <v>68.87</v>
      </c>
      <c r="G1434" s="15">
        <f>ROUND(E1434*F1434,2)</f>
        <v>4889.7700000000004</v>
      </c>
    </row>
    <row r="1435" spans="1:7" ht="112.5" x14ac:dyDescent="0.25">
      <c r="A1435" s="16"/>
      <c r="B1435" s="16"/>
      <c r="C1435" s="16"/>
      <c r="D1435" s="17" t="s">
        <v>1027</v>
      </c>
      <c r="E1435" s="16"/>
      <c r="F1435" s="16"/>
      <c r="G1435" s="16"/>
    </row>
    <row r="1436" spans="1:7" ht="22.5" x14ac:dyDescent="0.25">
      <c r="A1436" s="12" t="s">
        <v>1683</v>
      </c>
      <c r="B1436" s="13" t="s">
        <v>16</v>
      </c>
      <c r="C1436" s="13" t="s">
        <v>3</v>
      </c>
      <c r="D1436" s="17" t="s">
        <v>1029</v>
      </c>
      <c r="E1436" s="14">
        <v>44</v>
      </c>
      <c r="F1436" s="14">
        <v>82.33</v>
      </c>
      <c r="G1436" s="15">
        <f>ROUND(E1436*F1436,2)</f>
        <v>3622.52</v>
      </c>
    </row>
    <row r="1437" spans="1:7" ht="123.75" x14ac:dyDescent="0.25">
      <c r="A1437" s="16"/>
      <c r="B1437" s="16"/>
      <c r="C1437" s="16"/>
      <c r="D1437" s="17" t="s">
        <v>1030</v>
      </c>
      <c r="E1437" s="16"/>
      <c r="F1437" s="16"/>
      <c r="G1437" s="16"/>
    </row>
    <row r="1438" spans="1:7" ht="22.5" x14ac:dyDescent="0.25">
      <c r="A1438" s="12" t="s">
        <v>1684</v>
      </c>
      <c r="B1438" s="13" t="s">
        <v>16</v>
      </c>
      <c r="C1438" s="13" t="s">
        <v>3</v>
      </c>
      <c r="D1438" s="17" t="s">
        <v>1685</v>
      </c>
      <c r="E1438" s="14">
        <v>15</v>
      </c>
      <c r="F1438" s="14">
        <v>49.85</v>
      </c>
      <c r="G1438" s="15">
        <f>ROUND(E1438*F1438,2)</f>
        <v>747.75</v>
      </c>
    </row>
    <row r="1439" spans="1:7" ht="123.75" x14ac:dyDescent="0.25">
      <c r="A1439" s="16"/>
      <c r="B1439" s="16"/>
      <c r="C1439" s="16"/>
      <c r="D1439" s="17" t="s">
        <v>1018</v>
      </c>
      <c r="E1439" s="16"/>
      <c r="F1439" s="16"/>
      <c r="G1439" s="16"/>
    </row>
    <row r="1440" spans="1:7" x14ac:dyDescent="0.25">
      <c r="A1440" s="16"/>
      <c r="B1440" s="16"/>
      <c r="C1440" s="16"/>
      <c r="D1440" s="35" t="s">
        <v>1686</v>
      </c>
      <c r="E1440" s="14">
        <v>1</v>
      </c>
      <c r="F1440" s="18">
        <f>G1428+G1430+G1432+G1434+G1436+G1438</f>
        <v>22187.16</v>
      </c>
      <c r="G1440" s="18">
        <f>ROUND(E1440*F1440,2)</f>
        <v>22187.16</v>
      </c>
    </row>
    <row r="1441" spans="1:7" ht="0.95" customHeight="1" x14ac:dyDescent="0.25">
      <c r="A1441" s="19"/>
      <c r="B1441" s="19"/>
      <c r="C1441" s="19"/>
      <c r="D1441" s="36"/>
      <c r="E1441" s="19"/>
      <c r="F1441" s="19"/>
      <c r="G1441" s="19"/>
    </row>
    <row r="1442" spans="1:7" x14ac:dyDescent="0.25">
      <c r="A1442" s="25" t="s">
        <v>1687</v>
      </c>
      <c r="B1442" s="25" t="s">
        <v>9</v>
      </c>
      <c r="C1442" s="25" t="s">
        <v>10</v>
      </c>
      <c r="D1442" s="39" t="s">
        <v>1033</v>
      </c>
      <c r="E1442" s="26">
        <f>E1455</f>
        <v>1</v>
      </c>
      <c r="F1442" s="26">
        <f>F1455</f>
        <v>17762.39</v>
      </c>
      <c r="G1442" s="26">
        <f>G1455</f>
        <v>17762.39</v>
      </c>
    </row>
    <row r="1443" spans="1:7" ht="22.5" x14ac:dyDescent="0.25">
      <c r="A1443" s="12" t="s">
        <v>1688</v>
      </c>
      <c r="B1443" s="13" t="s">
        <v>16</v>
      </c>
      <c r="C1443" s="13" t="s">
        <v>3</v>
      </c>
      <c r="D1443" s="17" t="s">
        <v>1035</v>
      </c>
      <c r="E1443" s="14">
        <v>60</v>
      </c>
      <c r="F1443" s="14">
        <v>122.5</v>
      </c>
      <c r="G1443" s="15">
        <f>ROUND(E1443*F1443,2)</f>
        <v>7350</v>
      </c>
    </row>
    <row r="1444" spans="1:7" ht="270" x14ac:dyDescent="0.25">
      <c r="A1444" s="16"/>
      <c r="B1444" s="16"/>
      <c r="C1444" s="16"/>
      <c r="D1444" s="17" t="s">
        <v>1036</v>
      </c>
      <c r="E1444" s="16"/>
      <c r="F1444" s="16"/>
      <c r="G1444" s="16"/>
    </row>
    <row r="1445" spans="1:7" x14ac:dyDescent="0.25">
      <c r="A1445" s="12" t="s">
        <v>1689</v>
      </c>
      <c r="B1445" s="13" t="s">
        <v>16</v>
      </c>
      <c r="C1445" s="13" t="s">
        <v>3</v>
      </c>
      <c r="D1445" s="17" t="s">
        <v>1038</v>
      </c>
      <c r="E1445" s="14">
        <v>54</v>
      </c>
      <c r="F1445" s="14">
        <v>78.95</v>
      </c>
      <c r="G1445" s="15">
        <f>ROUND(E1445*F1445,2)</f>
        <v>4263.3</v>
      </c>
    </row>
    <row r="1446" spans="1:7" ht="292.5" x14ac:dyDescent="0.25">
      <c r="A1446" s="16"/>
      <c r="B1446" s="16"/>
      <c r="C1446" s="16"/>
      <c r="D1446" s="17" t="s">
        <v>1039</v>
      </c>
      <c r="E1446" s="16"/>
      <c r="F1446" s="16"/>
      <c r="G1446" s="16"/>
    </row>
    <row r="1447" spans="1:7" x14ac:dyDescent="0.25">
      <c r="A1447" s="12" t="s">
        <v>1690</v>
      </c>
      <c r="B1447" s="13" t="s">
        <v>16</v>
      </c>
      <c r="C1447" s="13" t="s">
        <v>3</v>
      </c>
      <c r="D1447" s="17" t="s">
        <v>1041</v>
      </c>
      <c r="E1447" s="14">
        <v>33</v>
      </c>
      <c r="F1447" s="14">
        <v>37.46</v>
      </c>
      <c r="G1447" s="15">
        <f>ROUND(E1447*F1447,2)</f>
        <v>1236.18</v>
      </c>
    </row>
    <row r="1448" spans="1:7" ht="292.5" x14ac:dyDescent="0.25">
      <c r="A1448" s="16"/>
      <c r="B1448" s="16"/>
      <c r="C1448" s="16"/>
      <c r="D1448" s="17" t="s">
        <v>1042</v>
      </c>
      <c r="E1448" s="16"/>
      <c r="F1448" s="16"/>
      <c r="G1448" s="16"/>
    </row>
    <row r="1449" spans="1:7" x14ac:dyDescent="0.25">
      <c r="A1449" s="12" t="s">
        <v>1691</v>
      </c>
      <c r="B1449" s="13" t="s">
        <v>16</v>
      </c>
      <c r="C1449" s="13" t="s">
        <v>3</v>
      </c>
      <c r="D1449" s="17" t="s">
        <v>1044</v>
      </c>
      <c r="E1449" s="14">
        <v>10</v>
      </c>
      <c r="F1449" s="14">
        <v>20.94</v>
      </c>
      <c r="G1449" s="15">
        <f>ROUND(E1449*F1449,2)</f>
        <v>209.4</v>
      </c>
    </row>
    <row r="1450" spans="1:7" ht="292.5" x14ac:dyDescent="0.25">
      <c r="A1450" s="16"/>
      <c r="B1450" s="16"/>
      <c r="C1450" s="16"/>
      <c r="D1450" s="17" t="s">
        <v>1045</v>
      </c>
      <c r="E1450" s="16"/>
      <c r="F1450" s="16"/>
      <c r="G1450" s="16"/>
    </row>
    <row r="1451" spans="1:7" x14ac:dyDescent="0.25">
      <c r="A1451" s="12" t="s">
        <v>1692</v>
      </c>
      <c r="B1451" s="13" t="s">
        <v>16</v>
      </c>
      <c r="C1451" s="13" t="s">
        <v>3</v>
      </c>
      <c r="D1451" s="17" t="s">
        <v>1047</v>
      </c>
      <c r="E1451" s="14">
        <v>44</v>
      </c>
      <c r="F1451" s="14">
        <v>95.38</v>
      </c>
      <c r="G1451" s="15">
        <f>ROUND(E1451*F1451,2)</f>
        <v>4196.72</v>
      </c>
    </row>
    <row r="1452" spans="1:7" ht="225" x14ac:dyDescent="0.25">
      <c r="A1452" s="16"/>
      <c r="B1452" s="16"/>
      <c r="C1452" s="16"/>
      <c r="D1452" s="17" t="s">
        <v>1048</v>
      </c>
      <c r="E1452" s="16"/>
      <c r="F1452" s="16"/>
      <c r="G1452" s="16"/>
    </row>
    <row r="1453" spans="1:7" x14ac:dyDescent="0.25">
      <c r="A1453" s="12" t="s">
        <v>1693</v>
      </c>
      <c r="B1453" s="13" t="s">
        <v>16</v>
      </c>
      <c r="C1453" s="13" t="s">
        <v>3</v>
      </c>
      <c r="D1453" s="17" t="s">
        <v>1050</v>
      </c>
      <c r="E1453" s="14">
        <v>3</v>
      </c>
      <c r="F1453" s="14">
        <v>168.93</v>
      </c>
      <c r="G1453" s="15">
        <f>ROUND(E1453*F1453,2)</f>
        <v>506.79</v>
      </c>
    </row>
    <row r="1454" spans="1:7" ht="258.75" x14ac:dyDescent="0.25">
      <c r="A1454" s="16"/>
      <c r="B1454" s="16"/>
      <c r="C1454" s="16"/>
      <c r="D1454" s="17" t="s">
        <v>1051</v>
      </c>
      <c r="E1454" s="16"/>
      <c r="F1454" s="16"/>
      <c r="G1454" s="16"/>
    </row>
    <row r="1455" spans="1:7" x14ac:dyDescent="0.25">
      <c r="A1455" s="16"/>
      <c r="B1455" s="16"/>
      <c r="C1455" s="16"/>
      <c r="D1455" s="35" t="s">
        <v>1694</v>
      </c>
      <c r="E1455" s="14">
        <v>1</v>
      </c>
      <c r="F1455" s="18">
        <f>G1443+G1445+G1447+G1449+G1451+G1453</f>
        <v>17762.39</v>
      </c>
      <c r="G1455" s="18">
        <f>ROUND(E1455*F1455,2)</f>
        <v>17762.39</v>
      </c>
    </row>
    <row r="1456" spans="1:7" ht="0.95" customHeight="1" x14ac:dyDescent="0.25">
      <c r="A1456" s="19"/>
      <c r="B1456" s="19"/>
      <c r="C1456" s="19"/>
      <c r="D1456" s="36"/>
      <c r="E1456" s="19"/>
      <c r="F1456" s="19"/>
      <c r="G1456" s="19"/>
    </row>
    <row r="1457" spans="1:7" x14ac:dyDescent="0.25">
      <c r="A1457" s="25" t="s">
        <v>1695</v>
      </c>
      <c r="B1457" s="25" t="s">
        <v>9</v>
      </c>
      <c r="C1457" s="25" t="s">
        <v>10</v>
      </c>
      <c r="D1457" s="39" t="s">
        <v>1054</v>
      </c>
      <c r="E1457" s="26">
        <f>E1466</f>
        <v>1</v>
      </c>
      <c r="F1457" s="26">
        <f>F1466</f>
        <v>16060.26</v>
      </c>
      <c r="G1457" s="26">
        <f>G1466</f>
        <v>16060.26</v>
      </c>
    </row>
    <row r="1458" spans="1:7" x14ac:dyDescent="0.25">
      <c r="A1458" s="12" t="s">
        <v>1696</v>
      </c>
      <c r="B1458" s="13" t="s">
        <v>16</v>
      </c>
      <c r="C1458" s="13" t="s">
        <v>142</v>
      </c>
      <c r="D1458" s="17" t="s">
        <v>1056</v>
      </c>
      <c r="E1458" s="14">
        <v>113</v>
      </c>
      <c r="F1458" s="14">
        <v>44.42</v>
      </c>
      <c r="G1458" s="15">
        <f>ROUND(E1458*F1458,2)</f>
        <v>5019.46</v>
      </c>
    </row>
    <row r="1459" spans="1:7" ht="67.5" x14ac:dyDescent="0.25">
      <c r="A1459" s="16"/>
      <c r="B1459" s="16"/>
      <c r="C1459" s="16"/>
      <c r="D1459" s="17" t="s">
        <v>1057</v>
      </c>
      <c r="E1459" s="16"/>
      <c r="F1459" s="16"/>
      <c r="G1459" s="16"/>
    </row>
    <row r="1460" spans="1:7" x14ac:dyDescent="0.25">
      <c r="A1460" s="12" t="s">
        <v>1697</v>
      </c>
      <c r="B1460" s="13" t="s">
        <v>16</v>
      </c>
      <c r="C1460" s="13" t="s">
        <v>142</v>
      </c>
      <c r="D1460" s="17" t="s">
        <v>1059</v>
      </c>
      <c r="E1460" s="14">
        <v>154</v>
      </c>
      <c r="F1460" s="14">
        <v>54.86</v>
      </c>
      <c r="G1460" s="15">
        <f>ROUND(E1460*F1460,2)</f>
        <v>8448.44</v>
      </c>
    </row>
    <row r="1461" spans="1:7" ht="67.5" x14ac:dyDescent="0.25">
      <c r="A1461" s="16"/>
      <c r="B1461" s="16"/>
      <c r="C1461" s="16"/>
      <c r="D1461" s="17" t="s">
        <v>1060</v>
      </c>
      <c r="E1461" s="16"/>
      <c r="F1461" s="16"/>
      <c r="G1461" s="16"/>
    </row>
    <row r="1462" spans="1:7" x14ac:dyDescent="0.25">
      <c r="A1462" s="12" t="s">
        <v>1698</v>
      </c>
      <c r="B1462" s="13" t="s">
        <v>16</v>
      </c>
      <c r="C1462" s="13" t="s">
        <v>142</v>
      </c>
      <c r="D1462" s="17" t="s">
        <v>1699</v>
      </c>
      <c r="E1462" s="14">
        <v>52</v>
      </c>
      <c r="F1462" s="14">
        <v>39.18</v>
      </c>
      <c r="G1462" s="15">
        <f>ROUND(E1462*F1462,2)</f>
        <v>2037.36</v>
      </c>
    </row>
    <row r="1463" spans="1:7" ht="67.5" x14ac:dyDescent="0.25">
      <c r="A1463" s="16"/>
      <c r="B1463" s="16"/>
      <c r="C1463" s="16"/>
      <c r="D1463" s="17" t="s">
        <v>1700</v>
      </c>
      <c r="E1463" s="16"/>
      <c r="F1463" s="16"/>
      <c r="G1463" s="16"/>
    </row>
    <row r="1464" spans="1:7" x14ac:dyDescent="0.25">
      <c r="A1464" s="12" t="s">
        <v>1701</v>
      </c>
      <c r="B1464" s="13" t="s">
        <v>16</v>
      </c>
      <c r="C1464" s="13" t="s">
        <v>142</v>
      </c>
      <c r="D1464" s="17" t="s">
        <v>1702</v>
      </c>
      <c r="E1464" s="14">
        <v>150</v>
      </c>
      <c r="F1464" s="14">
        <v>3.7</v>
      </c>
      <c r="G1464" s="15">
        <f>ROUND(E1464*F1464,2)</f>
        <v>555</v>
      </c>
    </row>
    <row r="1465" spans="1:7" ht="33.75" x14ac:dyDescent="0.25">
      <c r="A1465" s="16"/>
      <c r="B1465" s="16"/>
      <c r="C1465" s="16"/>
      <c r="D1465" s="17" t="s">
        <v>1703</v>
      </c>
      <c r="E1465" s="16"/>
      <c r="F1465" s="16"/>
      <c r="G1465" s="16"/>
    </row>
    <row r="1466" spans="1:7" x14ac:dyDescent="0.25">
      <c r="A1466" s="16"/>
      <c r="B1466" s="16"/>
      <c r="C1466" s="16"/>
      <c r="D1466" s="35" t="s">
        <v>1704</v>
      </c>
      <c r="E1466" s="14">
        <v>1</v>
      </c>
      <c r="F1466" s="18">
        <f>G1458+G1460+G1462+G1464</f>
        <v>16060.26</v>
      </c>
      <c r="G1466" s="18">
        <f>ROUND(E1466*F1466,2)</f>
        <v>16060.26</v>
      </c>
    </row>
    <row r="1467" spans="1:7" ht="0.95" customHeight="1" x14ac:dyDescent="0.25">
      <c r="A1467" s="19"/>
      <c r="B1467" s="19"/>
      <c r="C1467" s="19"/>
      <c r="D1467" s="36"/>
      <c r="E1467" s="19"/>
      <c r="F1467" s="19"/>
      <c r="G1467" s="19"/>
    </row>
    <row r="1468" spans="1:7" x14ac:dyDescent="0.25">
      <c r="A1468" s="25" t="s">
        <v>1705</v>
      </c>
      <c r="B1468" s="25" t="s">
        <v>9</v>
      </c>
      <c r="C1468" s="25" t="s">
        <v>10</v>
      </c>
      <c r="D1468" s="39" t="s">
        <v>1063</v>
      </c>
      <c r="E1468" s="26">
        <f>E1471</f>
        <v>1</v>
      </c>
      <c r="F1468" s="26">
        <f>F1471</f>
        <v>19417.11</v>
      </c>
      <c r="G1468" s="26">
        <f>G1471</f>
        <v>19417.11</v>
      </c>
    </row>
    <row r="1469" spans="1:7" x14ac:dyDescent="0.25">
      <c r="A1469" s="12" t="s">
        <v>1706</v>
      </c>
      <c r="B1469" s="13" t="s">
        <v>16</v>
      </c>
      <c r="C1469" s="13" t="s">
        <v>3</v>
      </c>
      <c r="D1469" s="17" t="s">
        <v>1065</v>
      </c>
      <c r="E1469" s="14">
        <v>3</v>
      </c>
      <c r="F1469" s="14">
        <v>6472.37</v>
      </c>
      <c r="G1469" s="15">
        <f>ROUND(E1469*F1469,2)</f>
        <v>19417.11</v>
      </c>
    </row>
    <row r="1470" spans="1:7" ht="123.75" x14ac:dyDescent="0.25">
      <c r="A1470" s="16"/>
      <c r="B1470" s="16"/>
      <c r="C1470" s="16"/>
      <c r="D1470" s="17" t="s">
        <v>1066</v>
      </c>
      <c r="E1470" s="16"/>
      <c r="F1470" s="16"/>
      <c r="G1470" s="16"/>
    </row>
    <row r="1471" spans="1:7" x14ac:dyDescent="0.25">
      <c r="A1471" s="16"/>
      <c r="B1471" s="16"/>
      <c r="C1471" s="16"/>
      <c r="D1471" s="35" t="s">
        <v>1707</v>
      </c>
      <c r="E1471" s="14">
        <v>1</v>
      </c>
      <c r="F1471" s="18">
        <f>G1469</f>
        <v>19417.11</v>
      </c>
      <c r="G1471" s="18">
        <f>ROUND(E1471*F1471,2)</f>
        <v>19417.11</v>
      </c>
    </row>
    <row r="1472" spans="1:7" ht="0.95" customHeight="1" x14ac:dyDescent="0.25">
      <c r="A1472" s="19"/>
      <c r="B1472" s="19"/>
      <c r="C1472" s="19"/>
      <c r="D1472" s="36"/>
      <c r="E1472" s="19"/>
      <c r="F1472" s="19"/>
      <c r="G1472" s="19"/>
    </row>
    <row r="1473" spans="1:7" x14ac:dyDescent="0.25">
      <c r="A1473" s="16"/>
      <c r="B1473" s="16"/>
      <c r="C1473" s="16"/>
      <c r="D1473" s="35" t="s">
        <v>1708</v>
      </c>
      <c r="E1473" s="14">
        <v>1</v>
      </c>
      <c r="F1473" s="18">
        <f>G1373+G1400+G1427+G1442+G1457+G1468</f>
        <v>175638.16</v>
      </c>
      <c r="G1473" s="18">
        <f>ROUND(E1473*F1473,2)</f>
        <v>175638.16</v>
      </c>
    </row>
    <row r="1474" spans="1:7" ht="0.95" customHeight="1" x14ac:dyDescent="0.25">
      <c r="A1474" s="19"/>
      <c r="B1474" s="19"/>
      <c r="C1474" s="19"/>
      <c r="D1474" s="36"/>
      <c r="E1474" s="19"/>
      <c r="F1474" s="19"/>
      <c r="G1474" s="19"/>
    </row>
    <row r="1475" spans="1:7" x14ac:dyDescent="0.25">
      <c r="A1475" s="23" t="s">
        <v>1709</v>
      </c>
      <c r="B1475" s="23" t="s">
        <v>9</v>
      </c>
      <c r="C1475" s="23" t="s">
        <v>10</v>
      </c>
      <c r="D1475" s="38" t="s">
        <v>1070</v>
      </c>
      <c r="E1475" s="24">
        <f>E1528</f>
        <v>1</v>
      </c>
      <c r="F1475" s="24">
        <f>F1528</f>
        <v>212250.78</v>
      </c>
      <c r="G1475" s="24">
        <f>G1528</f>
        <v>212250.78</v>
      </c>
    </row>
    <row r="1476" spans="1:7" x14ac:dyDescent="0.25">
      <c r="A1476" s="25" t="s">
        <v>1710</v>
      </c>
      <c r="B1476" s="25" t="s">
        <v>9</v>
      </c>
      <c r="C1476" s="25" t="s">
        <v>10</v>
      </c>
      <c r="D1476" s="39" t="s">
        <v>991</v>
      </c>
      <c r="E1476" s="26">
        <f>E1479</f>
        <v>1</v>
      </c>
      <c r="F1476" s="26">
        <f>F1479</f>
        <v>16113.24</v>
      </c>
      <c r="G1476" s="26">
        <f>G1479</f>
        <v>16113.24</v>
      </c>
    </row>
    <row r="1477" spans="1:7" x14ac:dyDescent="0.25">
      <c r="A1477" s="12" t="s">
        <v>1711</v>
      </c>
      <c r="B1477" s="13" t="s">
        <v>16</v>
      </c>
      <c r="C1477" s="13" t="s">
        <v>3</v>
      </c>
      <c r="D1477" s="17" t="s">
        <v>1073</v>
      </c>
      <c r="E1477" s="14">
        <v>44</v>
      </c>
      <c r="F1477" s="14">
        <v>366.21</v>
      </c>
      <c r="G1477" s="15">
        <f>ROUND(E1477*F1477,2)</f>
        <v>16113.24</v>
      </c>
    </row>
    <row r="1478" spans="1:7" ht="135" x14ac:dyDescent="0.25">
      <c r="A1478" s="16"/>
      <c r="B1478" s="16"/>
      <c r="C1478" s="16"/>
      <c r="D1478" s="17" t="s">
        <v>1074</v>
      </c>
      <c r="E1478" s="16"/>
      <c r="F1478" s="16"/>
      <c r="G1478" s="16"/>
    </row>
    <row r="1479" spans="1:7" x14ac:dyDescent="0.25">
      <c r="A1479" s="16"/>
      <c r="B1479" s="16"/>
      <c r="C1479" s="16"/>
      <c r="D1479" s="35" t="s">
        <v>1712</v>
      </c>
      <c r="E1479" s="14">
        <v>1</v>
      </c>
      <c r="F1479" s="18">
        <f>G1477</f>
        <v>16113.24</v>
      </c>
      <c r="G1479" s="18">
        <f>ROUND(E1479*F1479,2)</f>
        <v>16113.24</v>
      </c>
    </row>
    <row r="1480" spans="1:7" ht="0.95" customHeight="1" x14ac:dyDescent="0.25">
      <c r="A1480" s="19"/>
      <c r="B1480" s="19"/>
      <c r="C1480" s="19"/>
      <c r="D1480" s="36"/>
      <c r="E1480" s="19"/>
      <c r="F1480" s="19"/>
      <c r="G1480" s="19"/>
    </row>
    <row r="1481" spans="1:7" x14ac:dyDescent="0.25">
      <c r="A1481" s="25" t="s">
        <v>1713</v>
      </c>
      <c r="B1481" s="25" t="s">
        <v>9</v>
      </c>
      <c r="C1481" s="25" t="s">
        <v>10</v>
      </c>
      <c r="D1481" s="39" t="s">
        <v>1077</v>
      </c>
      <c r="E1481" s="26">
        <f>E1492</f>
        <v>1</v>
      </c>
      <c r="F1481" s="26">
        <f>F1492</f>
        <v>43646.47</v>
      </c>
      <c r="G1481" s="26">
        <f>G1492</f>
        <v>43646.47</v>
      </c>
    </row>
    <row r="1482" spans="1:7" x14ac:dyDescent="0.25">
      <c r="A1482" s="12" t="s">
        <v>1714</v>
      </c>
      <c r="B1482" s="13" t="s">
        <v>16</v>
      </c>
      <c r="C1482" s="13" t="s">
        <v>3</v>
      </c>
      <c r="D1482" s="17" t="s">
        <v>1044</v>
      </c>
      <c r="E1482" s="14">
        <v>413</v>
      </c>
      <c r="F1482" s="14">
        <v>20.46</v>
      </c>
      <c r="G1482" s="15">
        <f>ROUND(E1482*F1482,2)</f>
        <v>8449.98</v>
      </c>
    </row>
    <row r="1483" spans="1:7" ht="292.5" x14ac:dyDescent="0.25">
      <c r="A1483" s="16"/>
      <c r="B1483" s="16"/>
      <c r="C1483" s="16"/>
      <c r="D1483" s="17" t="s">
        <v>1045</v>
      </c>
      <c r="E1483" s="16"/>
      <c r="F1483" s="16"/>
      <c r="G1483" s="16"/>
    </row>
    <row r="1484" spans="1:7" x14ac:dyDescent="0.25">
      <c r="A1484" s="12" t="s">
        <v>1715</v>
      </c>
      <c r="B1484" s="13" t="s">
        <v>16</v>
      </c>
      <c r="C1484" s="13" t="s">
        <v>3</v>
      </c>
      <c r="D1484" s="17" t="s">
        <v>1080</v>
      </c>
      <c r="E1484" s="14">
        <v>561</v>
      </c>
      <c r="F1484" s="14">
        <v>35.89</v>
      </c>
      <c r="G1484" s="15">
        <f>ROUND(E1484*F1484,2)</f>
        <v>20134.29</v>
      </c>
    </row>
    <row r="1485" spans="1:7" ht="292.5" x14ac:dyDescent="0.25">
      <c r="A1485" s="16"/>
      <c r="B1485" s="16"/>
      <c r="C1485" s="16"/>
      <c r="D1485" s="17" t="s">
        <v>1081</v>
      </c>
      <c r="E1485" s="16"/>
      <c r="F1485" s="16"/>
      <c r="G1485" s="16"/>
    </row>
    <row r="1486" spans="1:7" x14ac:dyDescent="0.25">
      <c r="A1486" s="12" t="s">
        <v>1716</v>
      </c>
      <c r="B1486" s="13" t="s">
        <v>16</v>
      </c>
      <c r="C1486" s="13" t="s">
        <v>3</v>
      </c>
      <c r="D1486" s="17" t="s">
        <v>1083</v>
      </c>
      <c r="E1486" s="14">
        <v>44</v>
      </c>
      <c r="F1486" s="14">
        <v>35.630000000000003</v>
      </c>
      <c r="G1486" s="15">
        <f>ROUND(E1486*F1486,2)</f>
        <v>1567.72</v>
      </c>
    </row>
    <row r="1487" spans="1:7" ht="303.75" x14ac:dyDescent="0.25">
      <c r="A1487" s="16"/>
      <c r="B1487" s="16"/>
      <c r="C1487" s="16"/>
      <c r="D1487" s="17" t="s">
        <v>1084</v>
      </c>
      <c r="E1487" s="16"/>
      <c r="F1487" s="16"/>
      <c r="G1487" s="16"/>
    </row>
    <row r="1488" spans="1:7" x14ac:dyDescent="0.25">
      <c r="A1488" s="12" t="s">
        <v>1717</v>
      </c>
      <c r="B1488" s="13" t="s">
        <v>16</v>
      </c>
      <c r="C1488" s="13" t="s">
        <v>3</v>
      </c>
      <c r="D1488" s="17" t="s">
        <v>1086</v>
      </c>
      <c r="E1488" s="14">
        <v>647</v>
      </c>
      <c r="F1488" s="14">
        <v>19.059999999999999</v>
      </c>
      <c r="G1488" s="15">
        <f>ROUND(E1488*F1488,2)</f>
        <v>12331.82</v>
      </c>
    </row>
    <row r="1489" spans="1:7" ht="225" x14ac:dyDescent="0.25">
      <c r="A1489" s="16"/>
      <c r="B1489" s="16"/>
      <c r="C1489" s="16"/>
      <c r="D1489" s="17" t="s">
        <v>1048</v>
      </c>
      <c r="E1489" s="16"/>
      <c r="F1489" s="16"/>
      <c r="G1489" s="16"/>
    </row>
    <row r="1490" spans="1:7" x14ac:dyDescent="0.25">
      <c r="A1490" s="12" t="s">
        <v>1718</v>
      </c>
      <c r="B1490" s="13" t="s">
        <v>16</v>
      </c>
      <c r="C1490" s="13" t="s">
        <v>3</v>
      </c>
      <c r="D1490" s="17" t="s">
        <v>1047</v>
      </c>
      <c r="E1490" s="14">
        <v>61</v>
      </c>
      <c r="F1490" s="14">
        <v>19.059999999999999</v>
      </c>
      <c r="G1490" s="15">
        <f>ROUND(E1490*F1490,2)</f>
        <v>1162.6600000000001</v>
      </c>
    </row>
    <row r="1491" spans="1:7" ht="225" x14ac:dyDescent="0.25">
      <c r="A1491" s="16"/>
      <c r="B1491" s="16"/>
      <c r="C1491" s="16"/>
      <c r="D1491" s="17" t="s">
        <v>1048</v>
      </c>
      <c r="E1491" s="16"/>
      <c r="F1491" s="16"/>
      <c r="G1491" s="16"/>
    </row>
    <row r="1492" spans="1:7" x14ac:dyDescent="0.25">
      <c r="A1492" s="16"/>
      <c r="B1492" s="16"/>
      <c r="C1492" s="16"/>
      <c r="D1492" s="35" t="s">
        <v>1719</v>
      </c>
      <c r="E1492" s="14">
        <v>1</v>
      </c>
      <c r="F1492" s="18">
        <f>G1482+G1484+G1486+G1488+G1490</f>
        <v>43646.47</v>
      </c>
      <c r="G1492" s="18">
        <f>ROUND(E1492*F1492,2)</f>
        <v>43646.47</v>
      </c>
    </row>
    <row r="1493" spans="1:7" ht="0.95" customHeight="1" x14ac:dyDescent="0.25">
      <c r="A1493" s="19"/>
      <c r="B1493" s="19"/>
      <c r="C1493" s="19"/>
      <c r="D1493" s="36"/>
      <c r="E1493" s="19"/>
      <c r="F1493" s="19"/>
      <c r="G1493" s="19"/>
    </row>
    <row r="1494" spans="1:7" x14ac:dyDescent="0.25">
      <c r="A1494" s="25" t="s">
        <v>1720</v>
      </c>
      <c r="B1494" s="25" t="s">
        <v>9</v>
      </c>
      <c r="C1494" s="25" t="s">
        <v>10</v>
      </c>
      <c r="D1494" s="39" t="s">
        <v>1090</v>
      </c>
      <c r="E1494" s="26">
        <f>E1503</f>
        <v>1</v>
      </c>
      <c r="F1494" s="26">
        <f>F1503</f>
        <v>46347.91</v>
      </c>
      <c r="G1494" s="26">
        <f>G1503</f>
        <v>46347.91</v>
      </c>
    </row>
    <row r="1495" spans="1:7" x14ac:dyDescent="0.25">
      <c r="A1495" s="12" t="s">
        <v>1721</v>
      </c>
      <c r="B1495" s="13" t="s">
        <v>16</v>
      </c>
      <c r="C1495" s="13" t="s">
        <v>3</v>
      </c>
      <c r="D1495" s="17" t="s">
        <v>1092</v>
      </c>
      <c r="E1495" s="14">
        <v>917</v>
      </c>
      <c r="F1495" s="14">
        <v>31.31</v>
      </c>
      <c r="G1495" s="15">
        <f>ROUND(E1495*F1495,2)</f>
        <v>28711.27</v>
      </c>
    </row>
    <row r="1496" spans="1:7" ht="281.25" x14ac:dyDescent="0.25">
      <c r="A1496" s="16"/>
      <c r="B1496" s="16"/>
      <c r="C1496" s="16"/>
      <c r="D1496" s="17" t="s">
        <v>1093</v>
      </c>
      <c r="E1496" s="16"/>
      <c r="F1496" s="16"/>
      <c r="G1496" s="16"/>
    </row>
    <row r="1497" spans="1:7" x14ac:dyDescent="0.25">
      <c r="A1497" s="12" t="s">
        <v>1722</v>
      </c>
      <c r="B1497" s="13" t="s">
        <v>16</v>
      </c>
      <c r="C1497" s="13" t="s">
        <v>3</v>
      </c>
      <c r="D1497" s="17" t="s">
        <v>1095</v>
      </c>
      <c r="E1497" s="14">
        <v>44</v>
      </c>
      <c r="F1497" s="14">
        <v>35.549999999999997</v>
      </c>
      <c r="G1497" s="15">
        <f>ROUND(E1497*F1497,2)</f>
        <v>1564.2</v>
      </c>
    </row>
    <row r="1498" spans="1:7" ht="258.75" x14ac:dyDescent="0.25">
      <c r="A1498" s="16"/>
      <c r="B1498" s="16"/>
      <c r="C1498" s="16"/>
      <c r="D1498" s="17" t="s">
        <v>1096</v>
      </c>
      <c r="E1498" s="16"/>
      <c r="F1498" s="16"/>
      <c r="G1498" s="16"/>
    </row>
    <row r="1499" spans="1:7" x14ac:dyDescent="0.25">
      <c r="A1499" s="12" t="s">
        <v>1723</v>
      </c>
      <c r="B1499" s="13" t="s">
        <v>16</v>
      </c>
      <c r="C1499" s="13" t="s">
        <v>3</v>
      </c>
      <c r="D1499" s="17" t="s">
        <v>1098</v>
      </c>
      <c r="E1499" s="14">
        <v>298</v>
      </c>
      <c r="F1499" s="14">
        <v>43.02</v>
      </c>
      <c r="G1499" s="15">
        <f>ROUND(E1499*F1499,2)</f>
        <v>12819.96</v>
      </c>
    </row>
    <row r="1500" spans="1:7" ht="292.5" x14ac:dyDescent="0.25">
      <c r="A1500" s="16"/>
      <c r="B1500" s="16"/>
      <c r="C1500" s="16"/>
      <c r="D1500" s="17" t="s">
        <v>1099</v>
      </c>
      <c r="E1500" s="16"/>
      <c r="F1500" s="16"/>
      <c r="G1500" s="16"/>
    </row>
    <row r="1501" spans="1:7" x14ac:dyDescent="0.25">
      <c r="A1501" s="12" t="s">
        <v>1724</v>
      </c>
      <c r="B1501" s="13" t="s">
        <v>16</v>
      </c>
      <c r="C1501" s="13" t="s">
        <v>3</v>
      </c>
      <c r="D1501" s="17" t="s">
        <v>1101</v>
      </c>
      <c r="E1501" s="14">
        <v>88</v>
      </c>
      <c r="F1501" s="14">
        <v>36.96</v>
      </c>
      <c r="G1501" s="15">
        <f>ROUND(E1501*F1501,2)</f>
        <v>3252.48</v>
      </c>
    </row>
    <row r="1502" spans="1:7" ht="281.25" x14ac:dyDescent="0.25">
      <c r="A1502" s="16"/>
      <c r="B1502" s="16"/>
      <c r="C1502" s="16"/>
      <c r="D1502" s="17" t="s">
        <v>1102</v>
      </c>
      <c r="E1502" s="16"/>
      <c r="F1502" s="16"/>
      <c r="G1502" s="16"/>
    </row>
    <row r="1503" spans="1:7" x14ac:dyDescent="0.25">
      <c r="A1503" s="16"/>
      <c r="B1503" s="16"/>
      <c r="C1503" s="16"/>
      <c r="D1503" s="35" t="s">
        <v>1725</v>
      </c>
      <c r="E1503" s="14">
        <v>1</v>
      </c>
      <c r="F1503" s="18">
        <f>G1495+G1497+G1499+G1501</f>
        <v>46347.91</v>
      </c>
      <c r="G1503" s="18">
        <f>ROUND(E1503*F1503,2)</f>
        <v>46347.91</v>
      </c>
    </row>
    <row r="1504" spans="1:7" ht="0.95" customHeight="1" x14ac:dyDescent="0.25">
      <c r="A1504" s="19"/>
      <c r="B1504" s="19"/>
      <c r="C1504" s="19"/>
      <c r="D1504" s="36"/>
      <c r="E1504" s="19"/>
      <c r="F1504" s="19"/>
      <c r="G1504" s="19"/>
    </row>
    <row r="1505" spans="1:7" x14ac:dyDescent="0.25">
      <c r="A1505" s="25" t="s">
        <v>1726</v>
      </c>
      <c r="B1505" s="25" t="s">
        <v>9</v>
      </c>
      <c r="C1505" s="25" t="s">
        <v>10</v>
      </c>
      <c r="D1505" s="39" t="s">
        <v>1105</v>
      </c>
      <c r="E1505" s="26">
        <f>E1512</f>
        <v>1</v>
      </c>
      <c r="F1505" s="26">
        <f>F1512</f>
        <v>91515.6</v>
      </c>
      <c r="G1505" s="26">
        <f>G1512</f>
        <v>91515.6</v>
      </c>
    </row>
    <row r="1506" spans="1:7" ht="22.5" x14ac:dyDescent="0.25">
      <c r="A1506" s="12" t="s">
        <v>1727</v>
      </c>
      <c r="B1506" s="13" t="s">
        <v>16</v>
      </c>
      <c r="C1506" s="13" t="s">
        <v>142</v>
      </c>
      <c r="D1506" s="17" t="s">
        <v>954</v>
      </c>
      <c r="E1506" s="14">
        <v>2640</v>
      </c>
      <c r="F1506" s="14">
        <v>5.37</v>
      </c>
      <c r="G1506" s="15">
        <f>ROUND(E1506*F1506,2)</f>
        <v>14176.8</v>
      </c>
    </row>
    <row r="1507" spans="1:7" ht="213.75" x14ac:dyDescent="0.25">
      <c r="A1507" s="16"/>
      <c r="B1507" s="16"/>
      <c r="C1507" s="16"/>
      <c r="D1507" s="17" t="s">
        <v>955</v>
      </c>
      <c r="E1507" s="16"/>
      <c r="F1507" s="16"/>
      <c r="G1507" s="16"/>
    </row>
    <row r="1508" spans="1:7" ht="22.5" x14ac:dyDescent="0.25">
      <c r="A1508" s="12" t="s">
        <v>1728</v>
      </c>
      <c r="B1508" s="13" t="s">
        <v>16</v>
      </c>
      <c r="C1508" s="13" t="s">
        <v>142</v>
      </c>
      <c r="D1508" s="17" t="s">
        <v>957</v>
      </c>
      <c r="E1508" s="14">
        <v>9240</v>
      </c>
      <c r="F1508" s="14">
        <v>5.99</v>
      </c>
      <c r="G1508" s="15">
        <f>ROUND(E1508*F1508,2)</f>
        <v>55347.6</v>
      </c>
    </row>
    <row r="1509" spans="1:7" ht="213.75" x14ac:dyDescent="0.25">
      <c r="A1509" s="16"/>
      <c r="B1509" s="16"/>
      <c r="C1509" s="16"/>
      <c r="D1509" s="17" t="s">
        <v>958</v>
      </c>
      <c r="E1509" s="16"/>
      <c r="F1509" s="16"/>
      <c r="G1509" s="16"/>
    </row>
    <row r="1510" spans="1:7" ht="22.5" x14ac:dyDescent="0.25">
      <c r="A1510" s="12" t="s">
        <v>1729</v>
      </c>
      <c r="B1510" s="13" t="s">
        <v>16</v>
      </c>
      <c r="C1510" s="13" t="s">
        <v>142</v>
      </c>
      <c r="D1510" s="17" t="s">
        <v>966</v>
      </c>
      <c r="E1510" s="14">
        <v>2640</v>
      </c>
      <c r="F1510" s="14">
        <v>8.33</v>
      </c>
      <c r="G1510" s="15">
        <f>ROUND(E1510*F1510,2)</f>
        <v>21991.200000000001</v>
      </c>
    </row>
    <row r="1511" spans="1:7" ht="213.75" x14ac:dyDescent="0.25">
      <c r="A1511" s="16"/>
      <c r="B1511" s="16"/>
      <c r="C1511" s="16"/>
      <c r="D1511" s="17" t="s">
        <v>973</v>
      </c>
      <c r="E1511" s="16"/>
      <c r="F1511" s="16"/>
      <c r="G1511" s="16"/>
    </row>
    <row r="1512" spans="1:7" x14ac:dyDescent="0.25">
      <c r="A1512" s="16"/>
      <c r="B1512" s="16"/>
      <c r="C1512" s="16"/>
      <c r="D1512" s="35" t="s">
        <v>1730</v>
      </c>
      <c r="E1512" s="14">
        <v>1</v>
      </c>
      <c r="F1512" s="18">
        <f>G1506+G1508+G1510</f>
        <v>91515.6</v>
      </c>
      <c r="G1512" s="18">
        <f>ROUND(E1512*F1512,2)</f>
        <v>91515.6</v>
      </c>
    </row>
    <row r="1513" spans="1:7" ht="0.95" customHeight="1" x14ac:dyDescent="0.25">
      <c r="A1513" s="19"/>
      <c r="B1513" s="19"/>
      <c r="C1513" s="19"/>
      <c r="D1513" s="36"/>
      <c r="E1513" s="19"/>
      <c r="F1513" s="19"/>
      <c r="G1513" s="19"/>
    </row>
    <row r="1514" spans="1:7" x14ac:dyDescent="0.25">
      <c r="A1514" s="25" t="s">
        <v>1731</v>
      </c>
      <c r="B1514" s="25" t="s">
        <v>9</v>
      </c>
      <c r="C1514" s="25" t="s">
        <v>10</v>
      </c>
      <c r="D1514" s="39" t="s">
        <v>1111</v>
      </c>
      <c r="E1514" s="26">
        <f>E1517</f>
        <v>1</v>
      </c>
      <c r="F1514" s="26">
        <f>F1517</f>
        <v>1664.28</v>
      </c>
      <c r="G1514" s="26">
        <f>G1517</f>
        <v>1664.28</v>
      </c>
    </row>
    <row r="1515" spans="1:7" x14ac:dyDescent="0.25">
      <c r="A1515" s="12" t="s">
        <v>1732</v>
      </c>
      <c r="B1515" s="13" t="s">
        <v>16</v>
      </c>
      <c r="C1515" s="13" t="s">
        <v>3</v>
      </c>
      <c r="D1515" s="17" t="s">
        <v>1113</v>
      </c>
      <c r="E1515" s="14">
        <v>92</v>
      </c>
      <c r="F1515" s="14">
        <v>18.09</v>
      </c>
      <c r="G1515" s="15">
        <f>ROUND(E1515*F1515,2)</f>
        <v>1664.28</v>
      </c>
    </row>
    <row r="1516" spans="1:7" ht="67.5" x14ac:dyDescent="0.25">
      <c r="A1516" s="16"/>
      <c r="B1516" s="16"/>
      <c r="C1516" s="16"/>
      <c r="D1516" s="17" t="s">
        <v>1114</v>
      </c>
      <c r="E1516" s="16"/>
      <c r="F1516" s="16"/>
      <c r="G1516" s="16"/>
    </row>
    <row r="1517" spans="1:7" x14ac:dyDescent="0.25">
      <c r="A1517" s="16"/>
      <c r="B1517" s="16"/>
      <c r="C1517" s="16"/>
      <c r="D1517" s="35" t="s">
        <v>1733</v>
      </c>
      <c r="E1517" s="14">
        <v>1</v>
      </c>
      <c r="F1517" s="18">
        <f>G1515</f>
        <v>1664.28</v>
      </c>
      <c r="G1517" s="18">
        <f>ROUND(E1517*F1517,2)</f>
        <v>1664.28</v>
      </c>
    </row>
    <row r="1518" spans="1:7" ht="0.95" customHeight="1" x14ac:dyDescent="0.25">
      <c r="A1518" s="19"/>
      <c r="B1518" s="19"/>
      <c r="C1518" s="19"/>
      <c r="D1518" s="36"/>
      <c r="E1518" s="19"/>
      <c r="F1518" s="19"/>
      <c r="G1518" s="19"/>
    </row>
    <row r="1519" spans="1:7" x14ac:dyDescent="0.25">
      <c r="A1519" s="25" t="s">
        <v>1734</v>
      </c>
      <c r="B1519" s="25" t="s">
        <v>9</v>
      </c>
      <c r="C1519" s="25" t="s">
        <v>10</v>
      </c>
      <c r="D1519" s="39" t="s">
        <v>1735</v>
      </c>
      <c r="E1519" s="26">
        <f>E1526</f>
        <v>1</v>
      </c>
      <c r="F1519" s="26">
        <f>F1526</f>
        <v>12963.28</v>
      </c>
      <c r="G1519" s="26">
        <f>G1526</f>
        <v>12963.28</v>
      </c>
    </row>
    <row r="1520" spans="1:7" x14ac:dyDescent="0.25">
      <c r="A1520" s="12" t="s">
        <v>1736</v>
      </c>
      <c r="B1520" s="13" t="s">
        <v>16</v>
      </c>
      <c r="C1520" s="13" t="s">
        <v>3</v>
      </c>
      <c r="D1520" s="17" t="s">
        <v>1119</v>
      </c>
      <c r="E1520" s="14">
        <v>44</v>
      </c>
      <c r="F1520" s="14">
        <v>195.96</v>
      </c>
      <c r="G1520" s="15">
        <f>ROUND(E1520*F1520,2)</f>
        <v>8622.24</v>
      </c>
    </row>
    <row r="1521" spans="1:7" ht="112.5" x14ac:dyDescent="0.25">
      <c r="A1521" s="16"/>
      <c r="B1521" s="16"/>
      <c r="C1521" s="16"/>
      <c r="D1521" s="17" t="s">
        <v>1120</v>
      </c>
      <c r="E1521" s="16"/>
      <c r="F1521" s="16"/>
      <c r="G1521" s="16"/>
    </row>
    <row r="1522" spans="1:7" x14ac:dyDescent="0.25">
      <c r="A1522" s="12" t="s">
        <v>1737</v>
      </c>
      <c r="B1522" s="13" t="s">
        <v>16</v>
      </c>
      <c r="C1522" s="13" t="s">
        <v>3</v>
      </c>
      <c r="D1522" s="17" t="s">
        <v>1122</v>
      </c>
      <c r="E1522" s="14">
        <v>44</v>
      </c>
      <c r="F1522" s="14">
        <v>41.56</v>
      </c>
      <c r="G1522" s="15">
        <f>ROUND(E1522*F1522,2)</f>
        <v>1828.64</v>
      </c>
    </row>
    <row r="1523" spans="1:7" ht="45" x14ac:dyDescent="0.25">
      <c r="A1523" s="16"/>
      <c r="B1523" s="16"/>
      <c r="C1523" s="16"/>
      <c r="D1523" s="17" t="s">
        <v>1123</v>
      </c>
      <c r="E1523" s="16"/>
      <c r="F1523" s="16"/>
      <c r="G1523" s="16"/>
    </row>
    <row r="1524" spans="1:7" x14ac:dyDescent="0.25">
      <c r="A1524" s="12" t="s">
        <v>1738</v>
      </c>
      <c r="B1524" s="13" t="s">
        <v>16</v>
      </c>
      <c r="C1524" s="13" t="s">
        <v>3</v>
      </c>
      <c r="D1524" s="17" t="s">
        <v>1125</v>
      </c>
      <c r="E1524" s="14">
        <v>44</v>
      </c>
      <c r="F1524" s="14">
        <v>57.1</v>
      </c>
      <c r="G1524" s="15">
        <f>ROUND(E1524*F1524,2)</f>
        <v>2512.4</v>
      </c>
    </row>
    <row r="1525" spans="1:7" ht="33.75" x14ac:dyDescent="0.25">
      <c r="A1525" s="16"/>
      <c r="B1525" s="16"/>
      <c r="C1525" s="16"/>
      <c r="D1525" s="17" t="s">
        <v>1126</v>
      </c>
      <c r="E1525" s="16"/>
      <c r="F1525" s="16"/>
      <c r="G1525" s="16"/>
    </row>
    <row r="1526" spans="1:7" x14ac:dyDescent="0.25">
      <c r="A1526" s="16"/>
      <c r="B1526" s="16"/>
      <c r="C1526" s="16"/>
      <c r="D1526" s="35" t="s">
        <v>1739</v>
      </c>
      <c r="E1526" s="14">
        <v>1</v>
      </c>
      <c r="F1526" s="18">
        <f>G1520+G1522+G1524</f>
        <v>12963.28</v>
      </c>
      <c r="G1526" s="18">
        <f>ROUND(E1526*F1526,2)</f>
        <v>12963.28</v>
      </c>
    </row>
    <row r="1527" spans="1:7" ht="0.95" customHeight="1" x14ac:dyDescent="0.25">
      <c r="A1527" s="19"/>
      <c r="B1527" s="19"/>
      <c r="C1527" s="19"/>
      <c r="D1527" s="36"/>
      <c r="E1527" s="19"/>
      <c r="F1527" s="19"/>
      <c r="G1527" s="19"/>
    </row>
    <row r="1528" spans="1:7" x14ac:dyDescent="0.25">
      <c r="A1528" s="16"/>
      <c r="B1528" s="16"/>
      <c r="C1528" s="16"/>
      <c r="D1528" s="35" t="s">
        <v>1740</v>
      </c>
      <c r="E1528" s="14">
        <v>1</v>
      </c>
      <c r="F1528" s="18">
        <f>G1476+G1481+G1494+G1505+G1514+G1519</f>
        <v>212250.78</v>
      </c>
      <c r="G1528" s="18">
        <f>ROUND(E1528*F1528,2)</f>
        <v>212250.78</v>
      </c>
    </row>
    <row r="1529" spans="1:7" ht="0.95" customHeight="1" x14ac:dyDescent="0.25">
      <c r="A1529" s="19"/>
      <c r="B1529" s="19"/>
      <c r="C1529" s="19"/>
      <c r="D1529" s="36"/>
      <c r="E1529" s="19"/>
      <c r="F1529" s="19"/>
      <c r="G1529" s="19"/>
    </row>
    <row r="1530" spans="1:7" x14ac:dyDescent="0.25">
      <c r="A1530" s="23" t="s">
        <v>1741</v>
      </c>
      <c r="B1530" s="23" t="s">
        <v>9</v>
      </c>
      <c r="C1530" s="23" t="s">
        <v>10</v>
      </c>
      <c r="D1530" s="38" t="s">
        <v>1111</v>
      </c>
      <c r="E1530" s="24">
        <f>E1539</f>
        <v>1</v>
      </c>
      <c r="F1530" s="24">
        <f>F1539</f>
        <v>3174.18</v>
      </c>
      <c r="G1530" s="24">
        <f>G1539</f>
        <v>3174.18</v>
      </c>
    </row>
    <row r="1531" spans="1:7" ht="22.5" x14ac:dyDescent="0.25">
      <c r="A1531" s="12" t="s">
        <v>1742</v>
      </c>
      <c r="B1531" s="13" t="s">
        <v>16</v>
      </c>
      <c r="C1531" s="13" t="s">
        <v>142</v>
      </c>
      <c r="D1531" s="17" t="s">
        <v>1131</v>
      </c>
      <c r="E1531" s="14">
        <v>296</v>
      </c>
      <c r="F1531" s="14">
        <v>6.53</v>
      </c>
      <c r="G1531" s="15">
        <f>ROUND(E1531*F1531,2)</f>
        <v>1932.88</v>
      </c>
    </row>
    <row r="1532" spans="1:7" ht="101.25" x14ac:dyDescent="0.25">
      <c r="A1532" s="16"/>
      <c r="B1532" s="16"/>
      <c r="C1532" s="16"/>
      <c r="D1532" s="17" t="s">
        <v>1132</v>
      </c>
      <c r="E1532" s="16"/>
      <c r="F1532" s="16"/>
      <c r="G1532" s="16"/>
    </row>
    <row r="1533" spans="1:7" x14ac:dyDescent="0.25">
      <c r="A1533" s="12" t="s">
        <v>1743</v>
      </c>
      <c r="B1533" s="13" t="s">
        <v>16</v>
      </c>
      <c r="C1533" s="13" t="s">
        <v>3</v>
      </c>
      <c r="D1533" s="17" t="s">
        <v>1134</v>
      </c>
      <c r="E1533" s="14">
        <v>2</v>
      </c>
      <c r="F1533" s="14">
        <v>36.869999999999997</v>
      </c>
      <c r="G1533" s="15">
        <f>ROUND(E1533*F1533,2)</f>
        <v>73.739999999999995</v>
      </c>
    </row>
    <row r="1534" spans="1:7" ht="101.25" x14ac:dyDescent="0.25">
      <c r="A1534" s="16"/>
      <c r="B1534" s="16"/>
      <c r="C1534" s="16"/>
      <c r="D1534" s="17" t="s">
        <v>1135</v>
      </c>
      <c r="E1534" s="16"/>
      <c r="F1534" s="16"/>
      <c r="G1534" s="16"/>
    </row>
    <row r="1535" spans="1:7" x14ac:dyDescent="0.25">
      <c r="A1535" s="12" t="s">
        <v>1744</v>
      </c>
      <c r="B1535" s="13" t="s">
        <v>16</v>
      </c>
      <c r="C1535" s="13" t="s">
        <v>3</v>
      </c>
      <c r="D1535" s="17" t="s">
        <v>1137</v>
      </c>
      <c r="E1535" s="14">
        <v>48</v>
      </c>
      <c r="F1535" s="14">
        <v>16.62</v>
      </c>
      <c r="G1535" s="15">
        <f>ROUND(E1535*F1535,2)</f>
        <v>797.76</v>
      </c>
    </row>
    <row r="1536" spans="1:7" ht="56.25" x14ac:dyDescent="0.25">
      <c r="A1536" s="16"/>
      <c r="B1536" s="16"/>
      <c r="C1536" s="16"/>
      <c r="D1536" s="17" t="s">
        <v>1138</v>
      </c>
      <c r="E1536" s="16"/>
      <c r="F1536" s="16"/>
      <c r="G1536" s="16"/>
    </row>
    <row r="1537" spans="1:7" ht="22.5" x14ac:dyDescent="0.25">
      <c r="A1537" s="12" t="s">
        <v>1745</v>
      </c>
      <c r="B1537" s="13" t="s">
        <v>16</v>
      </c>
      <c r="C1537" s="13" t="s">
        <v>3</v>
      </c>
      <c r="D1537" s="17" t="s">
        <v>1140</v>
      </c>
      <c r="E1537" s="14">
        <v>10</v>
      </c>
      <c r="F1537" s="14">
        <v>36.979999999999997</v>
      </c>
      <c r="G1537" s="15">
        <f>ROUND(E1537*F1537,2)</f>
        <v>369.8</v>
      </c>
    </row>
    <row r="1538" spans="1:7" ht="78.75" x14ac:dyDescent="0.25">
      <c r="A1538" s="16"/>
      <c r="B1538" s="16"/>
      <c r="C1538" s="16"/>
      <c r="D1538" s="17" t="s">
        <v>1141</v>
      </c>
      <c r="E1538" s="16"/>
      <c r="F1538" s="16"/>
      <c r="G1538" s="16"/>
    </row>
    <row r="1539" spans="1:7" x14ac:dyDescent="0.25">
      <c r="A1539" s="16"/>
      <c r="B1539" s="16"/>
      <c r="C1539" s="16"/>
      <c r="D1539" s="35" t="s">
        <v>1746</v>
      </c>
      <c r="E1539" s="14">
        <v>1</v>
      </c>
      <c r="F1539" s="18">
        <f>G1531+G1533+G1535+G1537</f>
        <v>3174.18</v>
      </c>
      <c r="G1539" s="18">
        <f>ROUND(E1539*F1539,2)</f>
        <v>3174.18</v>
      </c>
    </row>
    <row r="1540" spans="1:7" ht="0.95" customHeight="1" x14ac:dyDescent="0.25">
      <c r="A1540" s="19"/>
      <c r="B1540" s="19"/>
      <c r="C1540" s="19"/>
      <c r="D1540" s="36"/>
      <c r="E1540" s="19"/>
      <c r="F1540" s="19"/>
      <c r="G1540" s="19"/>
    </row>
    <row r="1541" spans="1:7" x14ac:dyDescent="0.25">
      <c r="A1541" s="23" t="s">
        <v>1747</v>
      </c>
      <c r="B1541" s="23" t="s">
        <v>9</v>
      </c>
      <c r="C1541" s="23" t="s">
        <v>10</v>
      </c>
      <c r="D1541" s="38" t="s">
        <v>1144</v>
      </c>
      <c r="E1541" s="24">
        <f>E1544</f>
        <v>1</v>
      </c>
      <c r="F1541" s="24">
        <f>F1544</f>
        <v>3266.16</v>
      </c>
      <c r="G1541" s="24">
        <f>G1544</f>
        <v>3266.16</v>
      </c>
    </row>
    <row r="1542" spans="1:7" ht="22.5" x14ac:dyDescent="0.25">
      <c r="A1542" s="12" t="s">
        <v>1748</v>
      </c>
      <c r="B1542" s="13" t="s">
        <v>16</v>
      </c>
      <c r="C1542" s="13" t="s">
        <v>3</v>
      </c>
      <c r="D1542" s="17" t="s">
        <v>1146</v>
      </c>
      <c r="E1542" s="14">
        <v>1</v>
      </c>
      <c r="F1542" s="14">
        <v>3266.16</v>
      </c>
      <c r="G1542" s="15">
        <f>ROUND(E1542*F1542,2)</f>
        <v>3266.16</v>
      </c>
    </row>
    <row r="1543" spans="1:7" ht="90" x14ac:dyDescent="0.25">
      <c r="A1543" s="16"/>
      <c r="B1543" s="16"/>
      <c r="C1543" s="16"/>
      <c r="D1543" s="17" t="s">
        <v>1147</v>
      </c>
      <c r="E1543" s="16"/>
      <c r="F1543" s="16"/>
      <c r="G1543" s="16"/>
    </row>
    <row r="1544" spans="1:7" x14ac:dyDescent="0.25">
      <c r="A1544" s="16"/>
      <c r="B1544" s="16"/>
      <c r="C1544" s="16"/>
      <c r="D1544" s="35" t="s">
        <v>1749</v>
      </c>
      <c r="E1544" s="14">
        <v>1</v>
      </c>
      <c r="F1544" s="18">
        <f>G1542</f>
        <v>3266.16</v>
      </c>
      <c r="G1544" s="18">
        <f>ROUND(E1544*F1544,2)</f>
        <v>3266.16</v>
      </c>
    </row>
    <row r="1545" spans="1:7" ht="0.95" customHeight="1" x14ac:dyDescent="0.25">
      <c r="A1545" s="19"/>
      <c r="B1545" s="19"/>
      <c r="C1545" s="19"/>
      <c r="D1545" s="36"/>
      <c r="E1545" s="19"/>
      <c r="F1545" s="19"/>
      <c r="G1545" s="19"/>
    </row>
    <row r="1546" spans="1:7" x14ac:dyDescent="0.25">
      <c r="A1546" s="16"/>
      <c r="B1546" s="16"/>
      <c r="C1546" s="16"/>
      <c r="D1546" s="35" t="s">
        <v>1750</v>
      </c>
      <c r="E1546" s="14">
        <v>1</v>
      </c>
      <c r="F1546" s="18">
        <f>G1336+G1372+G1475+G1530+G1541</f>
        <v>514126.48</v>
      </c>
      <c r="G1546" s="18">
        <f>ROUND(E1546*F1546,2)</f>
        <v>514126.48</v>
      </c>
    </row>
    <row r="1547" spans="1:7" ht="0.95" customHeight="1" x14ac:dyDescent="0.25">
      <c r="A1547" s="19"/>
      <c r="B1547" s="19"/>
      <c r="C1547" s="19"/>
      <c r="D1547" s="36"/>
      <c r="E1547" s="19"/>
      <c r="F1547" s="19"/>
      <c r="G1547" s="19"/>
    </row>
    <row r="1548" spans="1:7" ht="22.5" x14ac:dyDescent="0.25">
      <c r="A1548" s="20" t="s">
        <v>1751</v>
      </c>
      <c r="B1548" s="20" t="s">
        <v>9</v>
      </c>
      <c r="C1548" s="20" t="s">
        <v>10</v>
      </c>
      <c r="D1548" s="37" t="s">
        <v>1151</v>
      </c>
      <c r="E1548" s="21">
        <f>E1565</f>
        <v>1</v>
      </c>
      <c r="F1548" s="21">
        <f>F1565</f>
        <v>26373.25</v>
      </c>
      <c r="G1548" s="21">
        <f>G1565</f>
        <v>26373.25</v>
      </c>
    </row>
    <row r="1549" spans="1:7" x14ac:dyDescent="0.25">
      <c r="A1549" s="12" t="s">
        <v>1752</v>
      </c>
      <c r="B1549" s="13" t="s">
        <v>16</v>
      </c>
      <c r="C1549" s="13" t="s">
        <v>3</v>
      </c>
      <c r="D1549" s="17" t="s">
        <v>1153</v>
      </c>
      <c r="E1549" s="14">
        <v>48</v>
      </c>
      <c r="F1549" s="14">
        <v>212.79</v>
      </c>
      <c r="G1549" s="15">
        <f>ROUND(E1549*F1549,2)</f>
        <v>10213.92</v>
      </c>
    </row>
    <row r="1550" spans="1:7" ht="135" x14ac:dyDescent="0.25">
      <c r="A1550" s="16"/>
      <c r="B1550" s="16"/>
      <c r="C1550" s="16"/>
      <c r="D1550" s="17" t="s">
        <v>1154</v>
      </c>
      <c r="E1550" s="16"/>
      <c r="F1550" s="16"/>
      <c r="G1550" s="16"/>
    </row>
    <row r="1551" spans="1:7" x14ac:dyDescent="0.25">
      <c r="A1551" s="12" t="s">
        <v>1753</v>
      </c>
      <c r="B1551" s="13" t="s">
        <v>16</v>
      </c>
      <c r="C1551" s="13" t="s">
        <v>3</v>
      </c>
      <c r="D1551" s="17" t="s">
        <v>1156</v>
      </c>
      <c r="E1551" s="14">
        <v>1</v>
      </c>
      <c r="F1551" s="14">
        <v>6115.52</v>
      </c>
      <c r="G1551" s="15">
        <f>ROUND(E1551*F1551,2)</f>
        <v>6115.52</v>
      </c>
    </row>
    <row r="1552" spans="1:7" ht="90" x14ac:dyDescent="0.25">
      <c r="A1552" s="16"/>
      <c r="B1552" s="16"/>
      <c r="C1552" s="16"/>
      <c r="D1552" s="17" t="s">
        <v>1754</v>
      </c>
      <c r="E1552" s="16"/>
      <c r="F1552" s="16"/>
      <c r="G1552" s="16"/>
    </row>
    <row r="1553" spans="1:7" x14ac:dyDescent="0.25">
      <c r="A1553" s="12" t="s">
        <v>1755</v>
      </c>
      <c r="B1553" s="13" t="s">
        <v>16</v>
      </c>
      <c r="C1553" s="13" t="s">
        <v>3</v>
      </c>
      <c r="D1553" s="17" t="s">
        <v>1756</v>
      </c>
      <c r="E1553" s="14">
        <v>1</v>
      </c>
      <c r="F1553" s="14">
        <v>5298.77</v>
      </c>
      <c r="G1553" s="15">
        <f>ROUND(E1553*F1553,2)</f>
        <v>5298.77</v>
      </c>
    </row>
    <row r="1554" spans="1:7" ht="112.5" x14ac:dyDescent="0.25">
      <c r="A1554" s="16"/>
      <c r="B1554" s="16"/>
      <c r="C1554" s="16"/>
      <c r="D1554" s="17" t="s">
        <v>1757</v>
      </c>
      <c r="E1554" s="16"/>
      <c r="F1554" s="16"/>
      <c r="G1554" s="16"/>
    </row>
    <row r="1555" spans="1:7" x14ac:dyDescent="0.25">
      <c r="A1555" s="12" t="s">
        <v>1758</v>
      </c>
      <c r="B1555" s="13" t="s">
        <v>16</v>
      </c>
      <c r="C1555" s="13" t="s">
        <v>3</v>
      </c>
      <c r="D1555" s="17" t="s">
        <v>1162</v>
      </c>
      <c r="E1555" s="14">
        <v>1</v>
      </c>
      <c r="F1555" s="14">
        <v>513.08000000000004</v>
      </c>
      <c r="G1555" s="15">
        <f>ROUND(E1555*F1555,2)</f>
        <v>513.08000000000004</v>
      </c>
    </row>
    <row r="1556" spans="1:7" ht="409.5" x14ac:dyDescent="0.25">
      <c r="A1556" s="16"/>
      <c r="B1556" s="16"/>
      <c r="C1556" s="16"/>
      <c r="D1556" s="17" t="s">
        <v>1163</v>
      </c>
      <c r="E1556" s="16"/>
      <c r="F1556" s="16"/>
      <c r="G1556" s="16"/>
    </row>
    <row r="1557" spans="1:7" ht="22.5" x14ac:dyDescent="0.25">
      <c r="A1557" s="12" t="s">
        <v>1759</v>
      </c>
      <c r="B1557" s="13" t="s">
        <v>16</v>
      </c>
      <c r="C1557" s="13" t="s">
        <v>142</v>
      </c>
      <c r="D1557" s="17" t="s">
        <v>1165</v>
      </c>
      <c r="E1557" s="14">
        <v>156</v>
      </c>
      <c r="F1557" s="14">
        <v>4.05</v>
      </c>
      <c r="G1557" s="15">
        <f>ROUND(E1557*F1557,2)</f>
        <v>631.79999999999995</v>
      </c>
    </row>
    <row r="1558" spans="1:7" ht="191.25" x14ac:dyDescent="0.25">
      <c r="A1558" s="16"/>
      <c r="B1558" s="16"/>
      <c r="C1558" s="16"/>
      <c r="D1558" s="17" t="s">
        <v>1166</v>
      </c>
      <c r="E1558" s="16"/>
      <c r="F1558" s="16"/>
      <c r="G1558" s="16"/>
    </row>
    <row r="1559" spans="1:7" x14ac:dyDescent="0.25">
      <c r="A1559" s="12" t="s">
        <v>1760</v>
      </c>
      <c r="B1559" s="13" t="s">
        <v>16</v>
      </c>
      <c r="C1559" s="13" t="s">
        <v>142</v>
      </c>
      <c r="D1559" s="17" t="s">
        <v>1168</v>
      </c>
      <c r="E1559" s="14">
        <v>36</v>
      </c>
      <c r="F1559" s="14">
        <v>36.31</v>
      </c>
      <c r="G1559" s="15">
        <f>ROUND(E1559*F1559,2)</f>
        <v>1307.1600000000001</v>
      </c>
    </row>
    <row r="1560" spans="1:7" ht="78.75" x14ac:dyDescent="0.25">
      <c r="A1560" s="16"/>
      <c r="B1560" s="16"/>
      <c r="C1560" s="16"/>
      <c r="D1560" s="17" t="s">
        <v>1169</v>
      </c>
      <c r="E1560" s="16"/>
      <c r="F1560" s="16"/>
      <c r="G1560" s="16"/>
    </row>
    <row r="1561" spans="1:7" x14ac:dyDescent="0.25">
      <c r="A1561" s="12" t="s">
        <v>1761</v>
      </c>
      <c r="B1561" s="13" t="s">
        <v>16</v>
      </c>
      <c r="C1561" s="13" t="s">
        <v>3</v>
      </c>
      <c r="D1561" s="17" t="s">
        <v>1171</v>
      </c>
      <c r="E1561" s="14">
        <v>1</v>
      </c>
      <c r="F1561" s="14">
        <v>333.3</v>
      </c>
      <c r="G1561" s="15">
        <f>ROUND(E1561*F1561,2)</f>
        <v>333.3</v>
      </c>
    </row>
    <row r="1562" spans="1:7" ht="56.25" x14ac:dyDescent="0.25">
      <c r="A1562" s="16"/>
      <c r="B1562" s="16"/>
      <c r="C1562" s="16"/>
      <c r="D1562" s="17" t="s">
        <v>1172</v>
      </c>
      <c r="E1562" s="16"/>
      <c r="F1562" s="16"/>
      <c r="G1562" s="16"/>
    </row>
    <row r="1563" spans="1:7" x14ac:dyDescent="0.25">
      <c r="A1563" s="12" t="s">
        <v>1762</v>
      </c>
      <c r="B1563" s="13" t="s">
        <v>16</v>
      </c>
      <c r="C1563" s="13" t="s">
        <v>3</v>
      </c>
      <c r="D1563" s="17" t="s">
        <v>1174</v>
      </c>
      <c r="E1563" s="14">
        <v>1</v>
      </c>
      <c r="F1563" s="14">
        <v>1959.7</v>
      </c>
      <c r="G1563" s="15">
        <f>ROUND(E1563*F1563,2)</f>
        <v>1959.7</v>
      </c>
    </row>
    <row r="1564" spans="1:7" x14ac:dyDescent="0.25">
      <c r="A1564" s="16"/>
      <c r="B1564" s="16"/>
      <c r="C1564" s="16"/>
      <c r="D1564" s="17" t="s">
        <v>1175</v>
      </c>
      <c r="E1564" s="16"/>
      <c r="F1564" s="16"/>
      <c r="G1564" s="16"/>
    </row>
    <row r="1565" spans="1:7" x14ac:dyDescent="0.25">
      <c r="A1565" s="16"/>
      <c r="B1565" s="16"/>
      <c r="C1565" s="16"/>
      <c r="D1565" s="35" t="s">
        <v>1763</v>
      </c>
      <c r="E1565" s="14">
        <v>1</v>
      </c>
      <c r="F1565" s="18">
        <f>G1549+G1551+G1553+G1555+G1557+G1559+G1561+G1563</f>
        <v>26373.25</v>
      </c>
      <c r="G1565" s="18">
        <f>ROUND(E1565*F1565,2)</f>
        <v>26373.25</v>
      </c>
    </row>
    <row r="1566" spans="1:7" ht="0.95" customHeight="1" x14ac:dyDescent="0.25">
      <c r="A1566" s="19"/>
      <c r="B1566" s="19"/>
      <c r="C1566" s="19"/>
      <c r="D1566" s="36"/>
      <c r="E1566" s="19"/>
      <c r="F1566" s="19"/>
      <c r="G1566" s="19"/>
    </row>
    <row r="1567" spans="1:7" ht="22.5" x14ac:dyDescent="0.25">
      <c r="A1567" s="20" t="s">
        <v>1764</v>
      </c>
      <c r="B1567" s="20" t="s">
        <v>9</v>
      </c>
      <c r="C1567" s="20" t="s">
        <v>10</v>
      </c>
      <c r="D1567" s="37" t="s">
        <v>1178</v>
      </c>
      <c r="E1567" s="21">
        <f>E1661</f>
        <v>1</v>
      </c>
      <c r="F1567" s="21">
        <f>F1661</f>
        <v>45781</v>
      </c>
      <c r="G1567" s="21">
        <f>G1661</f>
        <v>45781</v>
      </c>
    </row>
    <row r="1568" spans="1:7" x14ac:dyDescent="0.25">
      <c r="A1568" s="23" t="s">
        <v>1765</v>
      </c>
      <c r="B1568" s="23" t="s">
        <v>9</v>
      </c>
      <c r="C1568" s="23" t="s">
        <v>10</v>
      </c>
      <c r="D1568" s="38" t="s">
        <v>1180</v>
      </c>
      <c r="E1568" s="24">
        <f>E1600</f>
        <v>1</v>
      </c>
      <c r="F1568" s="24">
        <f>F1600</f>
        <v>11453.29</v>
      </c>
      <c r="G1568" s="24">
        <f>G1600</f>
        <v>11453.29</v>
      </c>
    </row>
    <row r="1569" spans="1:7" x14ac:dyDescent="0.25">
      <c r="A1569" s="25" t="s">
        <v>1766</v>
      </c>
      <c r="B1569" s="25" t="s">
        <v>9</v>
      </c>
      <c r="C1569" s="25" t="s">
        <v>10</v>
      </c>
      <c r="D1569" s="39" t="s">
        <v>1182</v>
      </c>
      <c r="E1569" s="26">
        <f>E1584</f>
        <v>1</v>
      </c>
      <c r="F1569" s="26">
        <f>F1584</f>
        <v>3280.51</v>
      </c>
      <c r="G1569" s="26">
        <f>G1584</f>
        <v>3280.51</v>
      </c>
    </row>
    <row r="1570" spans="1:7" x14ac:dyDescent="0.25">
      <c r="A1570" s="12" t="s">
        <v>1767</v>
      </c>
      <c r="B1570" s="13" t="s">
        <v>16</v>
      </c>
      <c r="C1570" s="13" t="s">
        <v>3</v>
      </c>
      <c r="D1570" s="17" t="s">
        <v>1184</v>
      </c>
      <c r="E1570" s="14">
        <v>1</v>
      </c>
      <c r="F1570" s="14">
        <v>1994.14</v>
      </c>
      <c r="G1570" s="15">
        <f>ROUND(E1570*F1570,2)</f>
        <v>1994.14</v>
      </c>
    </row>
    <row r="1571" spans="1:7" ht="409.5" x14ac:dyDescent="0.25">
      <c r="A1571" s="16"/>
      <c r="B1571" s="16"/>
      <c r="C1571" s="16"/>
      <c r="D1571" s="17" t="s">
        <v>1185</v>
      </c>
      <c r="E1571" s="16"/>
      <c r="F1571" s="16"/>
      <c r="G1571" s="16"/>
    </row>
    <row r="1572" spans="1:7" ht="22.5" x14ac:dyDescent="0.25">
      <c r="A1572" s="12" t="s">
        <v>1768</v>
      </c>
      <c r="B1572" s="13" t="s">
        <v>16</v>
      </c>
      <c r="C1572" s="13" t="s">
        <v>3</v>
      </c>
      <c r="D1572" s="17" t="s">
        <v>1187</v>
      </c>
      <c r="E1572" s="14">
        <v>1</v>
      </c>
      <c r="F1572" s="14">
        <v>312.60000000000002</v>
      </c>
      <c r="G1572" s="15">
        <f>ROUND(E1572*F1572,2)</f>
        <v>312.60000000000002</v>
      </c>
    </row>
    <row r="1573" spans="1:7" ht="180" x14ac:dyDescent="0.25">
      <c r="A1573" s="16"/>
      <c r="B1573" s="16"/>
      <c r="C1573" s="16"/>
      <c r="D1573" s="17" t="s">
        <v>1188</v>
      </c>
      <c r="E1573" s="16"/>
      <c r="F1573" s="16"/>
      <c r="G1573" s="16"/>
    </row>
    <row r="1574" spans="1:7" x14ac:dyDescent="0.25">
      <c r="A1574" s="12" t="s">
        <v>1769</v>
      </c>
      <c r="B1574" s="13" t="s">
        <v>16</v>
      </c>
      <c r="C1574" s="13" t="s">
        <v>3</v>
      </c>
      <c r="D1574" s="17" t="s">
        <v>1190</v>
      </c>
      <c r="E1574" s="14">
        <v>1</v>
      </c>
      <c r="F1574" s="14">
        <v>169.27</v>
      </c>
      <c r="G1574" s="15">
        <f>ROUND(E1574*F1574,2)</f>
        <v>169.27</v>
      </c>
    </row>
    <row r="1575" spans="1:7" ht="168.75" x14ac:dyDescent="0.25">
      <c r="A1575" s="16"/>
      <c r="B1575" s="16"/>
      <c r="C1575" s="16"/>
      <c r="D1575" s="17" t="s">
        <v>1191</v>
      </c>
      <c r="E1575" s="16"/>
      <c r="F1575" s="16"/>
      <c r="G1575" s="16"/>
    </row>
    <row r="1576" spans="1:7" ht="22.5" x14ac:dyDescent="0.25">
      <c r="A1576" s="12" t="s">
        <v>1770</v>
      </c>
      <c r="B1576" s="13" t="s">
        <v>16</v>
      </c>
      <c r="C1576" s="13" t="s">
        <v>3</v>
      </c>
      <c r="D1576" s="17" t="s">
        <v>1193</v>
      </c>
      <c r="E1576" s="14">
        <v>1</v>
      </c>
      <c r="F1576" s="14">
        <v>197.61</v>
      </c>
      <c r="G1576" s="15">
        <f>ROUND(E1576*F1576,2)</f>
        <v>197.61</v>
      </c>
    </row>
    <row r="1577" spans="1:7" ht="191.25" x14ac:dyDescent="0.25">
      <c r="A1577" s="16"/>
      <c r="B1577" s="16"/>
      <c r="C1577" s="16"/>
      <c r="D1577" s="17" t="s">
        <v>1194</v>
      </c>
      <c r="E1577" s="16"/>
      <c r="F1577" s="16"/>
      <c r="G1577" s="16"/>
    </row>
    <row r="1578" spans="1:7" x14ac:dyDescent="0.25">
      <c r="A1578" s="12" t="s">
        <v>1771</v>
      </c>
      <c r="B1578" s="13" t="s">
        <v>16</v>
      </c>
      <c r="C1578" s="13" t="s">
        <v>3</v>
      </c>
      <c r="D1578" s="17" t="s">
        <v>1196</v>
      </c>
      <c r="E1578" s="14">
        <v>1</v>
      </c>
      <c r="F1578" s="14">
        <v>133.46</v>
      </c>
      <c r="G1578" s="15">
        <f>ROUND(E1578*F1578,2)</f>
        <v>133.46</v>
      </c>
    </row>
    <row r="1579" spans="1:7" ht="123.75" x14ac:dyDescent="0.25">
      <c r="A1579" s="16"/>
      <c r="B1579" s="16"/>
      <c r="C1579" s="16"/>
      <c r="D1579" s="17" t="s">
        <v>1197</v>
      </c>
      <c r="E1579" s="16"/>
      <c r="F1579" s="16"/>
      <c r="G1579" s="16"/>
    </row>
    <row r="1580" spans="1:7" x14ac:dyDescent="0.25">
      <c r="A1580" s="12" t="s">
        <v>1772</v>
      </c>
      <c r="B1580" s="13" t="s">
        <v>16</v>
      </c>
      <c r="C1580" s="13" t="s">
        <v>3</v>
      </c>
      <c r="D1580" s="17" t="s">
        <v>1773</v>
      </c>
      <c r="E1580" s="14">
        <v>1</v>
      </c>
      <c r="F1580" s="14">
        <v>73.55</v>
      </c>
      <c r="G1580" s="15">
        <f>ROUND(E1580*F1580,2)</f>
        <v>73.55</v>
      </c>
    </row>
    <row r="1581" spans="1:7" ht="213.75" x14ac:dyDescent="0.25">
      <c r="A1581" s="16"/>
      <c r="B1581" s="16"/>
      <c r="C1581" s="16"/>
      <c r="D1581" s="17" t="s">
        <v>1774</v>
      </c>
      <c r="E1581" s="16"/>
      <c r="F1581" s="16"/>
      <c r="G1581" s="16"/>
    </row>
    <row r="1582" spans="1:7" ht="22.5" x14ac:dyDescent="0.25">
      <c r="A1582" s="12" t="s">
        <v>1775</v>
      </c>
      <c r="B1582" s="13" t="s">
        <v>16</v>
      </c>
      <c r="C1582" s="13" t="s">
        <v>3</v>
      </c>
      <c r="D1582" s="17" t="s">
        <v>1199</v>
      </c>
      <c r="E1582" s="14">
        <v>4</v>
      </c>
      <c r="F1582" s="14">
        <v>99.97</v>
      </c>
      <c r="G1582" s="15">
        <f>ROUND(E1582*F1582,2)</f>
        <v>399.88</v>
      </c>
    </row>
    <row r="1583" spans="1:7" ht="157.5" x14ac:dyDescent="0.25">
      <c r="A1583" s="16"/>
      <c r="B1583" s="16"/>
      <c r="C1583" s="16"/>
      <c r="D1583" s="17" t="s">
        <v>1200</v>
      </c>
      <c r="E1583" s="16"/>
      <c r="F1583" s="16"/>
      <c r="G1583" s="16"/>
    </row>
    <row r="1584" spans="1:7" x14ac:dyDescent="0.25">
      <c r="A1584" s="16"/>
      <c r="B1584" s="16"/>
      <c r="C1584" s="16"/>
      <c r="D1584" s="35" t="s">
        <v>1776</v>
      </c>
      <c r="E1584" s="14">
        <v>1</v>
      </c>
      <c r="F1584" s="18">
        <f>G1570+G1572+G1574+G1576+G1578+G1580+G1582</f>
        <v>3280.51</v>
      </c>
      <c r="G1584" s="18">
        <f>ROUND(E1584*F1584,2)</f>
        <v>3280.51</v>
      </c>
    </row>
    <row r="1585" spans="1:7" ht="0.95" customHeight="1" x14ac:dyDescent="0.25">
      <c r="A1585" s="19"/>
      <c r="B1585" s="19"/>
      <c r="C1585" s="19"/>
      <c r="D1585" s="36"/>
      <c r="E1585" s="19"/>
      <c r="F1585" s="19"/>
      <c r="G1585" s="19"/>
    </row>
    <row r="1586" spans="1:7" x14ac:dyDescent="0.25">
      <c r="A1586" s="25" t="s">
        <v>1777</v>
      </c>
      <c r="B1586" s="25" t="s">
        <v>9</v>
      </c>
      <c r="C1586" s="25" t="s">
        <v>10</v>
      </c>
      <c r="D1586" s="39" t="s">
        <v>1203</v>
      </c>
      <c r="E1586" s="26">
        <f>E1589</f>
        <v>1</v>
      </c>
      <c r="F1586" s="26">
        <f>F1589</f>
        <v>5564.7</v>
      </c>
      <c r="G1586" s="26">
        <f>G1589</f>
        <v>5564.7</v>
      </c>
    </row>
    <row r="1587" spans="1:7" ht="22.5" x14ac:dyDescent="0.25">
      <c r="A1587" s="12" t="s">
        <v>1778</v>
      </c>
      <c r="B1587" s="13" t="s">
        <v>16</v>
      </c>
      <c r="C1587" s="13" t="s">
        <v>142</v>
      </c>
      <c r="D1587" s="17" t="s">
        <v>1205</v>
      </c>
      <c r="E1587" s="14">
        <v>486</v>
      </c>
      <c r="F1587" s="14">
        <v>11.45</v>
      </c>
      <c r="G1587" s="15">
        <f>ROUND(E1587*F1587,2)</f>
        <v>5564.7</v>
      </c>
    </row>
    <row r="1588" spans="1:7" ht="78.75" x14ac:dyDescent="0.25">
      <c r="A1588" s="16"/>
      <c r="B1588" s="16"/>
      <c r="C1588" s="16"/>
      <c r="D1588" s="17" t="s">
        <v>1206</v>
      </c>
      <c r="E1588" s="16"/>
      <c r="F1588" s="16"/>
      <c r="G1588" s="16"/>
    </row>
    <row r="1589" spans="1:7" x14ac:dyDescent="0.25">
      <c r="A1589" s="16"/>
      <c r="B1589" s="16"/>
      <c r="C1589" s="16"/>
      <c r="D1589" s="35" t="s">
        <v>1779</v>
      </c>
      <c r="E1589" s="14">
        <v>1</v>
      </c>
      <c r="F1589" s="18">
        <f>G1587</f>
        <v>5564.7</v>
      </c>
      <c r="G1589" s="18">
        <f>ROUND(E1589*F1589,2)</f>
        <v>5564.7</v>
      </c>
    </row>
    <row r="1590" spans="1:7" ht="0.95" customHeight="1" x14ac:dyDescent="0.25">
      <c r="A1590" s="19"/>
      <c r="B1590" s="19"/>
      <c r="C1590" s="19"/>
      <c r="D1590" s="36"/>
      <c r="E1590" s="19"/>
      <c r="F1590" s="19"/>
      <c r="G1590" s="19"/>
    </row>
    <row r="1591" spans="1:7" x14ac:dyDescent="0.25">
      <c r="A1591" s="25" t="s">
        <v>1780</v>
      </c>
      <c r="B1591" s="25" t="s">
        <v>9</v>
      </c>
      <c r="C1591" s="25" t="s">
        <v>10</v>
      </c>
      <c r="D1591" s="39" t="s">
        <v>1209</v>
      </c>
      <c r="E1591" s="26">
        <f>E1598</f>
        <v>1</v>
      </c>
      <c r="F1591" s="26">
        <f>F1598</f>
        <v>2608.08</v>
      </c>
      <c r="G1591" s="26">
        <f>G1598</f>
        <v>2608.08</v>
      </c>
    </row>
    <row r="1592" spans="1:7" x14ac:dyDescent="0.25">
      <c r="A1592" s="12" t="s">
        <v>1781</v>
      </c>
      <c r="B1592" s="13" t="s">
        <v>16</v>
      </c>
      <c r="C1592" s="13" t="s">
        <v>3</v>
      </c>
      <c r="D1592" s="17" t="s">
        <v>1211</v>
      </c>
      <c r="E1592" s="14">
        <v>27</v>
      </c>
      <c r="F1592" s="14">
        <v>73.760000000000005</v>
      </c>
      <c r="G1592" s="15">
        <f>ROUND(E1592*F1592,2)</f>
        <v>1991.52</v>
      </c>
    </row>
    <row r="1593" spans="1:7" ht="393.75" x14ac:dyDescent="0.25">
      <c r="A1593" s="16"/>
      <c r="B1593" s="16"/>
      <c r="C1593" s="16"/>
      <c r="D1593" s="17" t="s">
        <v>1212</v>
      </c>
      <c r="E1593" s="16"/>
      <c r="F1593" s="16"/>
      <c r="G1593" s="16"/>
    </row>
    <row r="1594" spans="1:7" x14ac:dyDescent="0.25">
      <c r="A1594" s="12" t="s">
        <v>1782</v>
      </c>
      <c r="B1594" s="13" t="s">
        <v>16</v>
      </c>
      <c r="C1594" s="13" t="s">
        <v>3</v>
      </c>
      <c r="D1594" s="17" t="s">
        <v>1214</v>
      </c>
      <c r="E1594" s="14">
        <v>4</v>
      </c>
      <c r="F1594" s="14">
        <v>84.69</v>
      </c>
      <c r="G1594" s="15">
        <f>ROUND(E1594*F1594,2)</f>
        <v>338.76</v>
      </c>
    </row>
    <row r="1595" spans="1:7" ht="337.5" x14ac:dyDescent="0.25">
      <c r="A1595" s="16"/>
      <c r="B1595" s="16"/>
      <c r="C1595" s="16"/>
      <c r="D1595" s="17" t="s">
        <v>1215</v>
      </c>
      <c r="E1595" s="16"/>
      <c r="F1595" s="16"/>
      <c r="G1595" s="16"/>
    </row>
    <row r="1596" spans="1:7" x14ac:dyDescent="0.25">
      <c r="A1596" s="12" t="s">
        <v>1783</v>
      </c>
      <c r="B1596" s="13" t="s">
        <v>16</v>
      </c>
      <c r="C1596" s="13" t="s">
        <v>3</v>
      </c>
      <c r="D1596" s="17" t="s">
        <v>1217</v>
      </c>
      <c r="E1596" s="14">
        <v>4</v>
      </c>
      <c r="F1596" s="14">
        <v>69.45</v>
      </c>
      <c r="G1596" s="15">
        <f>ROUND(E1596*F1596,2)</f>
        <v>277.8</v>
      </c>
    </row>
    <row r="1597" spans="1:7" ht="292.5" x14ac:dyDescent="0.25">
      <c r="A1597" s="16"/>
      <c r="B1597" s="16"/>
      <c r="C1597" s="16"/>
      <c r="D1597" s="17" t="s">
        <v>1218</v>
      </c>
      <c r="E1597" s="16"/>
      <c r="F1597" s="16"/>
      <c r="G1597" s="16"/>
    </row>
    <row r="1598" spans="1:7" x14ac:dyDescent="0.25">
      <c r="A1598" s="16"/>
      <c r="B1598" s="16"/>
      <c r="C1598" s="16"/>
      <c r="D1598" s="35" t="s">
        <v>1784</v>
      </c>
      <c r="E1598" s="14">
        <v>1</v>
      </c>
      <c r="F1598" s="18">
        <f>G1592+G1594+G1596</f>
        <v>2608.08</v>
      </c>
      <c r="G1598" s="18">
        <f>ROUND(E1598*F1598,2)</f>
        <v>2608.08</v>
      </c>
    </row>
    <row r="1599" spans="1:7" ht="0.95" customHeight="1" x14ac:dyDescent="0.25">
      <c r="A1599" s="19"/>
      <c r="B1599" s="19"/>
      <c r="C1599" s="19"/>
      <c r="D1599" s="36"/>
      <c r="E1599" s="19"/>
      <c r="F1599" s="19"/>
      <c r="G1599" s="19"/>
    </row>
    <row r="1600" spans="1:7" x14ac:dyDescent="0.25">
      <c r="A1600" s="16"/>
      <c r="B1600" s="16"/>
      <c r="C1600" s="16"/>
      <c r="D1600" s="35" t="s">
        <v>1785</v>
      </c>
      <c r="E1600" s="14">
        <v>1</v>
      </c>
      <c r="F1600" s="18">
        <f>G1569+G1586+G1591</f>
        <v>11453.29</v>
      </c>
      <c r="G1600" s="18">
        <f>ROUND(E1600*F1600,2)</f>
        <v>11453.29</v>
      </c>
    </row>
    <row r="1601" spans="1:7" ht="0.95" customHeight="1" x14ac:dyDescent="0.25">
      <c r="A1601" s="19"/>
      <c r="B1601" s="19"/>
      <c r="C1601" s="19"/>
      <c r="D1601" s="36"/>
      <c r="E1601" s="19"/>
      <c r="F1601" s="19"/>
      <c r="G1601" s="19"/>
    </row>
    <row r="1602" spans="1:7" x14ac:dyDescent="0.25">
      <c r="A1602" s="23" t="s">
        <v>1786</v>
      </c>
      <c r="B1602" s="23" t="s">
        <v>9</v>
      </c>
      <c r="C1602" s="23" t="s">
        <v>10</v>
      </c>
      <c r="D1602" s="38" t="s">
        <v>1222</v>
      </c>
      <c r="E1602" s="24">
        <f>E1641</f>
        <v>1</v>
      </c>
      <c r="F1602" s="24">
        <f>F1641</f>
        <v>27005.91</v>
      </c>
      <c r="G1602" s="24">
        <f>G1641</f>
        <v>27005.91</v>
      </c>
    </row>
    <row r="1603" spans="1:7" x14ac:dyDescent="0.25">
      <c r="A1603" s="25" t="s">
        <v>1787</v>
      </c>
      <c r="B1603" s="25" t="s">
        <v>9</v>
      </c>
      <c r="C1603" s="25" t="s">
        <v>10</v>
      </c>
      <c r="D1603" s="39" t="s">
        <v>1224</v>
      </c>
      <c r="E1603" s="26">
        <f>E1606</f>
        <v>1</v>
      </c>
      <c r="F1603" s="26">
        <f>F1606</f>
        <v>6395.15</v>
      </c>
      <c r="G1603" s="26">
        <f>G1606</f>
        <v>6395.15</v>
      </c>
    </row>
    <row r="1604" spans="1:7" ht="22.5" x14ac:dyDescent="0.25">
      <c r="A1604" s="12" t="s">
        <v>1788</v>
      </c>
      <c r="B1604" s="13" t="s">
        <v>16</v>
      </c>
      <c r="C1604" s="13" t="s">
        <v>3</v>
      </c>
      <c r="D1604" s="17" t="s">
        <v>1226</v>
      </c>
      <c r="E1604" s="14">
        <v>1</v>
      </c>
      <c r="F1604" s="14">
        <v>6395.15</v>
      </c>
      <c r="G1604" s="15">
        <f>ROUND(E1604*F1604,2)</f>
        <v>6395.15</v>
      </c>
    </row>
    <row r="1605" spans="1:7" ht="409.5" x14ac:dyDescent="0.25">
      <c r="A1605" s="16"/>
      <c r="B1605" s="16"/>
      <c r="C1605" s="16"/>
      <c r="D1605" s="17" t="s">
        <v>1227</v>
      </c>
      <c r="E1605" s="16"/>
      <c r="F1605" s="16"/>
      <c r="G1605" s="16"/>
    </row>
    <row r="1606" spans="1:7" x14ac:dyDescent="0.25">
      <c r="A1606" s="16"/>
      <c r="B1606" s="16"/>
      <c r="C1606" s="16"/>
      <c r="D1606" s="35" t="s">
        <v>1789</v>
      </c>
      <c r="E1606" s="14">
        <v>1</v>
      </c>
      <c r="F1606" s="18">
        <f>G1604</f>
        <v>6395.15</v>
      </c>
      <c r="G1606" s="18">
        <f>ROUND(E1606*F1606,2)</f>
        <v>6395.15</v>
      </c>
    </row>
    <row r="1607" spans="1:7" ht="0.95" customHeight="1" x14ac:dyDescent="0.25">
      <c r="A1607" s="19"/>
      <c r="B1607" s="19"/>
      <c r="C1607" s="19"/>
      <c r="D1607" s="36"/>
      <c r="E1607" s="19"/>
      <c r="F1607" s="19"/>
      <c r="G1607" s="19"/>
    </row>
    <row r="1608" spans="1:7" x14ac:dyDescent="0.25">
      <c r="A1608" s="25" t="s">
        <v>1790</v>
      </c>
      <c r="B1608" s="25" t="s">
        <v>9</v>
      </c>
      <c r="C1608" s="25" t="s">
        <v>10</v>
      </c>
      <c r="D1608" s="39" t="s">
        <v>1230</v>
      </c>
      <c r="E1608" s="26">
        <f>E1613</f>
        <v>1</v>
      </c>
      <c r="F1608" s="26">
        <f>F1613</f>
        <v>5512.2</v>
      </c>
      <c r="G1608" s="26">
        <f>G1613</f>
        <v>5512.2</v>
      </c>
    </row>
    <row r="1609" spans="1:7" x14ac:dyDescent="0.25">
      <c r="A1609" s="12" t="s">
        <v>1791</v>
      </c>
      <c r="B1609" s="13" t="s">
        <v>16</v>
      </c>
      <c r="C1609" s="13" t="s">
        <v>142</v>
      </c>
      <c r="D1609" s="17" t="s">
        <v>1232</v>
      </c>
      <c r="E1609" s="14">
        <v>80</v>
      </c>
      <c r="F1609" s="14">
        <v>36.57</v>
      </c>
      <c r="G1609" s="15">
        <f>ROUND(E1609*F1609,2)</f>
        <v>2925.6</v>
      </c>
    </row>
    <row r="1610" spans="1:7" ht="123.75" x14ac:dyDescent="0.25">
      <c r="A1610" s="16"/>
      <c r="B1610" s="16"/>
      <c r="C1610" s="16"/>
      <c r="D1610" s="17" t="s">
        <v>1233</v>
      </c>
      <c r="E1610" s="16"/>
      <c r="F1610" s="16"/>
      <c r="G1610" s="16"/>
    </row>
    <row r="1611" spans="1:7" x14ac:dyDescent="0.25">
      <c r="A1611" s="12" t="s">
        <v>1792</v>
      </c>
      <c r="B1611" s="13" t="s">
        <v>16</v>
      </c>
      <c r="C1611" s="13" t="s">
        <v>142</v>
      </c>
      <c r="D1611" s="17" t="s">
        <v>1235</v>
      </c>
      <c r="E1611" s="14">
        <v>60</v>
      </c>
      <c r="F1611" s="14">
        <v>43.11</v>
      </c>
      <c r="G1611" s="15">
        <f>ROUND(E1611*F1611,2)</f>
        <v>2586.6</v>
      </c>
    </row>
    <row r="1612" spans="1:7" ht="123.75" x14ac:dyDescent="0.25">
      <c r="A1612" s="16"/>
      <c r="B1612" s="16"/>
      <c r="C1612" s="16"/>
      <c r="D1612" s="17" t="s">
        <v>1236</v>
      </c>
      <c r="E1612" s="16"/>
      <c r="F1612" s="16"/>
      <c r="G1612" s="16"/>
    </row>
    <row r="1613" spans="1:7" x14ac:dyDescent="0.25">
      <c r="A1613" s="16"/>
      <c r="B1613" s="16"/>
      <c r="C1613" s="16"/>
      <c r="D1613" s="35" t="s">
        <v>1793</v>
      </c>
      <c r="E1613" s="14">
        <v>1</v>
      </c>
      <c r="F1613" s="18">
        <f>G1609+G1611</f>
        <v>5512.2</v>
      </c>
      <c r="G1613" s="18">
        <f>ROUND(E1613*F1613,2)</f>
        <v>5512.2</v>
      </c>
    </row>
    <row r="1614" spans="1:7" ht="0.95" customHeight="1" x14ac:dyDescent="0.25">
      <c r="A1614" s="19"/>
      <c r="B1614" s="19"/>
      <c r="C1614" s="19"/>
      <c r="D1614" s="36"/>
      <c r="E1614" s="19"/>
      <c r="F1614" s="19"/>
      <c r="G1614" s="19"/>
    </row>
    <row r="1615" spans="1:7" x14ac:dyDescent="0.25">
      <c r="A1615" s="25" t="s">
        <v>1794</v>
      </c>
      <c r="B1615" s="25" t="s">
        <v>9</v>
      </c>
      <c r="C1615" s="25" t="s">
        <v>10</v>
      </c>
      <c r="D1615" s="39" t="s">
        <v>1239</v>
      </c>
      <c r="E1615" s="26">
        <f>E1622</f>
        <v>1</v>
      </c>
      <c r="F1615" s="26">
        <f>F1622</f>
        <v>7359.35</v>
      </c>
      <c r="G1615" s="26">
        <f>G1622</f>
        <v>7359.35</v>
      </c>
    </row>
    <row r="1616" spans="1:7" x14ac:dyDescent="0.25">
      <c r="A1616" s="12" t="s">
        <v>1795</v>
      </c>
      <c r="B1616" s="13" t="s">
        <v>16</v>
      </c>
      <c r="C1616" s="13" t="s">
        <v>3</v>
      </c>
      <c r="D1616" s="17" t="s">
        <v>714</v>
      </c>
      <c r="E1616" s="14">
        <v>4</v>
      </c>
      <c r="F1616" s="14">
        <v>1633.09</v>
      </c>
      <c r="G1616" s="15">
        <f>ROUND(E1616*F1616,2)</f>
        <v>6532.36</v>
      </c>
    </row>
    <row r="1617" spans="1:7" ht="258.75" x14ac:dyDescent="0.25">
      <c r="A1617" s="16"/>
      <c r="B1617" s="16"/>
      <c r="C1617" s="16"/>
      <c r="D1617" s="17" t="s">
        <v>715</v>
      </c>
      <c r="E1617" s="16"/>
      <c r="F1617" s="16"/>
      <c r="G1617" s="16"/>
    </row>
    <row r="1618" spans="1:7" x14ac:dyDescent="0.25">
      <c r="A1618" s="12" t="s">
        <v>1796</v>
      </c>
      <c r="B1618" s="13" t="s">
        <v>16</v>
      </c>
      <c r="C1618" s="13" t="s">
        <v>3</v>
      </c>
      <c r="D1618" s="17" t="s">
        <v>1242</v>
      </c>
      <c r="E1618" s="14">
        <v>1</v>
      </c>
      <c r="F1618" s="14">
        <v>680.67</v>
      </c>
      <c r="G1618" s="15">
        <f>ROUND(E1618*F1618,2)</f>
        <v>680.67</v>
      </c>
    </row>
    <row r="1619" spans="1:7" ht="146.25" x14ac:dyDescent="0.25">
      <c r="A1619" s="16"/>
      <c r="B1619" s="16"/>
      <c r="C1619" s="16"/>
      <c r="D1619" s="17" t="s">
        <v>1243</v>
      </c>
      <c r="E1619" s="16"/>
      <c r="F1619" s="16"/>
      <c r="G1619" s="16"/>
    </row>
    <row r="1620" spans="1:7" x14ac:dyDescent="0.25">
      <c r="A1620" s="12" t="s">
        <v>1797</v>
      </c>
      <c r="B1620" s="13" t="s">
        <v>16</v>
      </c>
      <c r="C1620" s="13" t="s">
        <v>3</v>
      </c>
      <c r="D1620" s="17" t="s">
        <v>1245</v>
      </c>
      <c r="E1620" s="14">
        <v>1</v>
      </c>
      <c r="F1620" s="14">
        <v>146.32</v>
      </c>
      <c r="G1620" s="15">
        <f>ROUND(E1620*F1620,2)</f>
        <v>146.32</v>
      </c>
    </row>
    <row r="1621" spans="1:7" ht="112.5" x14ac:dyDescent="0.25">
      <c r="A1621" s="16"/>
      <c r="B1621" s="16"/>
      <c r="C1621" s="16"/>
      <c r="D1621" s="17" t="s">
        <v>1246</v>
      </c>
      <c r="E1621" s="16"/>
      <c r="F1621" s="16"/>
      <c r="G1621" s="16"/>
    </row>
    <row r="1622" spans="1:7" x14ac:dyDescent="0.25">
      <c r="A1622" s="16"/>
      <c r="B1622" s="16"/>
      <c r="C1622" s="16"/>
      <c r="D1622" s="35" t="s">
        <v>1798</v>
      </c>
      <c r="E1622" s="14">
        <v>1</v>
      </c>
      <c r="F1622" s="18">
        <f>G1616+G1618+G1620</f>
        <v>7359.35</v>
      </c>
      <c r="G1622" s="18">
        <f>ROUND(E1622*F1622,2)</f>
        <v>7359.35</v>
      </c>
    </row>
    <row r="1623" spans="1:7" ht="0.95" customHeight="1" x14ac:dyDescent="0.25">
      <c r="A1623" s="19"/>
      <c r="B1623" s="19"/>
      <c r="C1623" s="19"/>
      <c r="D1623" s="36"/>
      <c r="E1623" s="19"/>
      <c r="F1623" s="19"/>
      <c r="G1623" s="19"/>
    </row>
    <row r="1624" spans="1:7" x14ac:dyDescent="0.25">
      <c r="A1624" s="25" t="s">
        <v>1799</v>
      </c>
      <c r="B1624" s="25" t="s">
        <v>9</v>
      </c>
      <c r="C1624" s="25" t="s">
        <v>10</v>
      </c>
      <c r="D1624" s="39" t="s">
        <v>1249</v>
      </c>
      <c r="E1624" s="26">
        <f>E1627</f>
        <v>1</v>
      </c>
      <c r="F1624" s="26">
        <f>F1627</f>
        <v>1698.36</v>
      </c>
      <c r="G1624" s="26">
        <f>G1627</f>
        <v>1698.36</v>
      </c>
    </row>
    <row r="1625" spans="1:7" x14ac:dyDescent="0.25">
      <c r="A1625" s="12" t="s">
        <v>1800</v>
      </c>
      <c r="B1625" s="13" t="s">
        <v>16</v>
      </c>
      <c r="C1625" s="13" t="s">
        <v>3</v>
      </c>
      <c r="D1625" s="17" t="s">
        <v>1251</v>
      </c>
      <c r="E1625" s="14">
        <v>4</v>
      </c>
      <c r="F1625" s="14">
        <v>424.59</v>
      </c>
      <c r="G1625" s="15">
        <f>ROUND(E1625*F1625,2)</f>
        <v>1698.36</v>
      </c>
    </row>
    <row r="1626" spans="1:7" ht="168.75" x14ac:dyDescent="0.25">
      <c r="A1626" s="16"/>
      <c r="B1626" s="16"/>
      <c r="C1626" s="16"/>
      <c r="D1626" s="17" t="s">
        <v>1252</v>
      </c>
      <c r="E1626" s="16"/>
      <c r="F1626" s="16"/>
      <c r="G1626" s="16"/>
    </row>
    <row r="1627" spans="1:7" x14ac:dyDescent="0.25">
      <c r="A1627" s="16"/>
      <c r="B1627" s="16"/>
      <c r="C1627" s="16"/>
      <c r="D1627" s="35" t="s">
        <v>1801</v>
      </c>
      <c r="E1627" s="14">
        <v>1</v>
      </c>
      <c r="F1627" s="18">
        <f>G1625</f>
        <v>1698.36</v>
      </c>
      <c r="G1627" s="18">
        <f>ROUND(E1627*F1627,2)</f>
        <v>1698.36</v>
      </c>
    </row>
    <row r="1628" spans="1:7" ht="0.95" customHeight="1" x14ac:dyDescent="0.25">
      <c r="A1628" s="19"/>
      <c r="B1628" s="19"/>
      <c r="C1628" s="19"/>
      <c r="D1628" s="36"/>
      <c r="E1628" s="19"/>
      <c r="F1628" s="19"/>
      <c r="G1628" s="19"/>
    </row>
    <row r="1629" spans="1:7" x14ac:dyDescent="0.25">
      <c r="A1629" s="25" t="s">
        <v>1802</v>
      </c>
      <c r="B1629" s="25" t="s">
        <v>9</v>
      </c>
      <c r="C1629" s="25" t="s">
        <v>10</v>
      </c>
      <c r="D1629" s="39" t="s">
        <v>1255</v>
      </c>
      <c r="E1629" s="26">
        <f>E1634</f>
        <v>1</v>
      </c>
      <c r="F1629" s="26">
        <f>F1634</f>
        <v>3396.56</v>
      </c>
      <c r="G1629" s="26">
        <f>G1634</f>
        <v>3396.56</v>
      </c>
    </row>
    <row r="1630" spans="1:7" x14ac:dyDescent="0.25">
      <c r="A1630" s="12" t="s">
        <v>1803</v>
      </c>
      <c r="B1630" s="13" t="s">
        <v>16</v>
      </c>
      <c r="C1630" s="13" t="s">
        <v>3</v>
      </c>
      <c r="D1630" s="17" t="s">
        <v>1257</v>
      </c>
      <c r="E1630" s="14">
        <v>24</v>
      </c>
      <c r="F1630" s="14">
        <v>111.04</v>
      </c>
      <c r="G1630" s="15">
        <f>ROUND(E1630*F1630,2)</f>
        <v>2664.96</v>
      </c>
    </row>
    <row r="1631" spans="1:7" ht="112.5" x14ac:dyDescent="0.25">
      <c r="A1631" s="16"/>
      <c r="B1631" s="16"/>
      <c r="C1631" s="16"/>
      <c r="D1631" s="17" t="s">
        <v>1258</v>
      </c>
      <c r="E1631" s="16"/>
      <c r="F1631" s="16"/>
      <c r="G1631" s="16"/>
    </row>
    <row r="1632" spans="1:7" x14ac:dyDescent="0.25">
      <c r="A1632" s="12" t="s">
        <v>1804</v>
      </c>
      <c r="B1632" s="13" t="s">
        <v>16</v>
      </c>
      <c r="C1632" s="13" t="s">
        <v>3</v>
      </c>
      <c r="D1632" s="17" t="s">
        <v>1260</v>
      </c>
      <c r="E1632" s="14">
        <v>5</v>
      </c>
      <c r="F1632" s="14">
        <v>146.32</v>
      </c>
      <c r="G1632" s="15">
        <f>ROUND(E1632*F1632,2)</f>
        <v>731.6</v>
      </c>
    </row>
    <row r="1633" spans="1:7" ht="112.5" x14ac:dyDescent="0.25">
      <c r="A1633" s="16"/>
      <c r="B1633" s="16"/>
      <c r="C1633" s="16"/>
      <c r="D1633" s="17" t="s">
        <v>1261</v>
      </c>
      <c r="E1633" s="16"/>
      <c r="F1633" s="16"/>
      <c r="G1633" s="16"/>
    </row>
    <row r="1634" spans="1:7" x14ac:dyDescent="0.25">
      <c r="A1634" s="16"/>
      <c r="B1634" s="16"/>
      <c r="C1634" s="16"/>
      <c r="D1634" s="35" t="s">
        <v>1805</v>
      </c>
      <c r="E1634" s="14">
        <v>1</v>
      </c>
      <c r="F1634" s="18">
        <f>G1630+G1632</f>
        <v>3396.56</v>
      </c>
      <c r="G1634" s="18">
        <f>ROUND(E1634*F1634,2)</f>
        <v>3396.56</v>
      </c>
    </row>
    <row r="1635" spans="1:7" ht="0.95" customHeight="1" x14ac:dyDescent="0.25">
      <c r="A1635" s="19"/>
      <c r="B1635" s="19"/>
      <c r="C1635" s="19"/>
      <c r="D1635" s="36"/>
      <c r="E1635" s="19"/>
      <c r="F1635" s="19"/>
      <c r="G1635" s="19"/>
    </row>
    <row r="1636" spans="1:7" x14ac:dyDescent="0.25">
      <c r="A1636" s="25" t="s">
        <v>1806</v>
      </c>
      <c r="B1636" s="25" t="s">
        <v>9</v>
      </c>
      <c r="C1636" s="25" t="s">
        <v>10</v>
      </c>
      <c r="D1636" s="39" t="s">
        <v>1264</v>
      </c>
      <c r="E1636" s="26">
        <f>E1639</f>
        <v>1</v>
      </c>
      <c r="F1636" s="26">
        <f>F1639</f>
        <v>2644.29</v>
      </c>
      <c r="G1636" s="26">
        <f>G1639</f>
        <v>2644.29</v>
      </c>
    </row>
    <row r="1637" spans="1:7" x14ac:dyDescent="0.25">
      <c r="A1637" s="12" t="s">
        <v>1807</v>
      </c>
      <c r="B1637" s="13" t="s">
        <v>16</v>
      </c>
      <c r="C1637" s="13" t="s">
        <v>3</v>
      </c>
      <c r="D1637" s="17" t="s">
        <v>1266</v>
      </c>
      <c r="E1637" s="14">
        <v>11</v>
      </c>
      <c r="F1637" s="14">
        <v>240.39</v>
      </c>
      <c r="G1637" s="15">
        <f>ROUND(E1637*F1637,2)</f>
        <v>2644.29</v>
      </c>
    </row>
    <row r="1638" spans="1:7" ht="56.25" x14ac:dyDescent="0.25">
      <c r="A1638" s="16"/>
      <c r="B1638" s="16"/>
      <c r="C1638" s="16"/>
      <c r="D1638" s="17" t="s">
        <v>1267</v>
      </c>
      <c r="E1638" s="16"/>
      <c r="F1638" s="16"/>
      <c r="G1638" s="16"/>
    </row>
    <row r="1639" spans="1:7" x14ac:dyDescent="0.25">
      <c r="A1639" s="16"/>
      <c r="B1639" s="16"/>
      <c r="C1639" s="16"/>
      <c r="D1639" s="35" t="s">
        <v>1808</v>
      </c>
      <c r="E1639" s="14">
        <v>1</v>
      </c>
      <c r="F1639" s="18">
        <f>G1637</f>
        <v>2644.29</v>
      </c>
      <c r="G1639" s="18">
        <f>ROUND(E1639*F1639,2)</f>
        <v>2644.29</v>
      </c>
    </row>
    <row r="1640" spans="1:7" ht="0.95" customHeight="1" x14ac:dyDescent="0.25">
      <c r="A1640" s="19"/>
      <c r="B1640" s="19"/>
      <c r="C1640" s="19"/>
      <c r="D1640" s="36"/>
      <c r="E1640" s="19"/>
      <c r="F1640" s="19"/>
      <c r="G1640" s="19"/>
    </row>
    <row r="1641" spans="1:7" x14ac:dyDescent="0.25">
      <c r="A1641" s="16"/>
      <c r="B1641" s="16"/>
      <c r="C1641" s="16"/>
      <c r="D1641" s="35" t="s">
        <v>1809</v>
      </c>
      <c r="E1641" s="14">
        <v>1</v>
      </c>
      <c r="F1641" s="18">
        <f>G1603+G1608+G1615+G1624+G1629+G1636</f>
        <v>27005.91</v>
      </c>
      <c r="G1641" s="18">
        <f>ROUND(E1641*F1641,2)</f>
        <v>27005.91</v>
      </c>
    </row>
    <row r="1642" spans="1:7" ht="0.95" customHeight="1" x14ac:dyDescent="0.25">
      <c r="A1642" s="19"/>
      <c r="B1642" s="19"/>
      <c r="C1642" s="19"/>
      <c r="D1642" s="36"/>
      <c r="E1642" s="19"/>
      <c r="F1642" s="19"/>
      <c r="G1642" s="19"/>
    </row>
    <row r="1643" spans="1:7" x14ac:dyDescent="0.25">
      <c r="A1643" s="23" t="s">
        <v>1810</v>
      </c>
      <c r="B1643" s="23" t="s">
        <v>9</v>
      </c>
      <c r="C1643" s="23" t="s">
        <v>10</v>
      </c>
      <c r="D1643" s="38" t="s">
        <v>1271</v>
      </c>
      <c r="E1643" s="24">
        <f>E1649</f>
        <v>1</v>
      </c>
      <c r="F1643" s="24">
        <f>F1649</f>
        <v>725.2</v>
      </c>
      <c r="G1643" s="24">
        <f>G1649</f>
        <v>725.2</v>
      </c>
    </row>
    <row r="1644" spans="1:7" x14ac:dyDescent="0.25">
      <c r="A1644" s="25" t="s">
        <v>1811</v>
      </c>
      <c r="B1644" s="25" t="s">
        <v>9</v>
      </c>
      <c r="C1644" s="25" t="s">
        <v>10</v>
      </c>
      <c r="D1644" s="39" t="s">
        <v>1273</v>
      </c>
      <c r="E1644" s="26">
        <f>E1647</f>
        <v>1</v>
      </c>
      <c r="F1644" s="26">
        <f>F1647</f>
        <v>725.2</v>
      </c>
      <c r="G1644" s="26">
        <f>G1647</f>
        <v>725.2</v>
      </c>
    </row>
    <row r="1645" spans="1:7" ht="22.5" x14ac:dyDescent="0.25">
      <c r="A1645" s="12" t="s">
        <v>1812</v>
      </c>
      <c r="B1645" s="13" t="s">
        <v>16</v>
      </c>
      <c r="C1645" s="13" t="s">
        <v>3</v>
      </c>
      <c r="D1645" s="17" t="s">
        <v>1275</v>
      </c>
      <c r="E1645" s="14">
        <v>37</v>
      </c>
      <c r="F1645" s="14">
        <v>19.600000000000001</v>
      </c>
      <c r="G1645" s="15">
        <f>ROUND(E1645*F1645,2)</f>
        <v>725.2</v>
      </c>
    </row>
    <row r="1646" spans="1:7" ht="90" x14ac:dyDescent="0.25">
      <c r="A1646" s="16"/>
      <c r="B1646" s="16"/>
      <c r="C1646" s="16"/>
      <c r="D1646" s="17" t="s">
        <v>1276</v>
      </c>
      <c r="E1646" s="16"/>
      <c r="F1646" s="16"/>
      <c r="G1646" s="16"/>
    </row>
    <row r="1647" spans="1:7" x14ac:dyDescent="0.25">
      <c r="A1647" s="16"/>
      <c r="B1647" s="16"/>
      <c r="C1647" s="16"/>
      <c r="D1647" s="35" t="s">
        <v>1813</v>
      </c>
      <c r="E1647" s="14">
        <v>1</v>
      </c>
      <c r="F1647" s="18">
        <f>G1645</f>
        <v>725.2</v>
      </c>
      <c r="G1647" s="18">
        <f>ROUND(E1647*F1647,2)</f>
        <v>725.2</v>
      </c>
    </row>
    <row r="1648" spans="1:7" ht="0.95" customHeight="1" x14ac:dyDescent="0.25">
      <c r="A1648" s="19"/>
      <c r="B1648" s="19"/>
      <c r="C1648" s="19"/>
      <c r="D1648" s="36"/>
      <c r="E1648" s="19"/>
      <c r="F1648" s="19"/>
      <c r="G1648" s="19"/>
    </row>
    <row r="1649" spans="1:7" x14ac:dyDescent="0.25">
      <c r="A1649" s="16"/>
      <c r="B1649" s="16"/>
      <c r="C1649" s="16"/>
      <c r="D1649" s="35" t="s">
        <v>1814</v>
      </c>
      <c r="E1649" s="14">
        <v>1</v>
      </c>
      <c r="F1649" s="18">
        <f>G1644</f>
        <v>725.2</v>
      </c>
      <c r="G1649" s="18">
        <f>ROUND(E1649*F1649,2)</f>
        <v>725.2</v>
      </c>
    </row>
    <row r="1650" spans="1:7" ht="0.95" customHeight="1" x14ac:dyDescent="0.25">
      <c r="A1650" s="19"/>
      <c r="B1650" s="19"/>
      <c r="C1650" s="19"/>
      <c r="D1650" s="36"/>
      <c r="E1650" s="19"/>
      <c r="F1650" s="19"/>
      <c r="G1650" s="19"/>
    </row>
    <row r="1651" spans="1:7" x14ac:dyDescent="0.25">
      <c r="A1651" s="23" t="s">
        <v>1815</v>
      </c>
      <c r="B1651" s="23" t="s">
        <v>9</v>
      </c>
      <c r="C1651" s="23" t="s">
        <v>10</v>
      </c>
      <c r="D1651" s="38" t="s">
        <v>1280</v>
      </c>
      <c r="E1651" s="24">
        <f>E1654</f>
        <v>1</v>
      </c>
      <c r="F1651" s="24">
        <f>F1654</f>
        <v>5525.32</v>
      </c>
      <c r="G1651" s="24">
        <f>G1654</f>
        <v>5525.32</v>
      </c>
    </row>
    <row r="1652" spans="1:7" ht="22.5" x14ac:dyDescent="0.25">
      <c r="A1652" s="12" t="s">
        <v>1816</v>
      </c>
      <c r="B1652" s="13" t="s">
        <v>16</v>
      </c>
      <c r="C1652" s="13" t="s">
        <v>3</v>
      </c>
      <c r="D1652" s="17" t="s">
        <v>1282</v>
      </c>
      <c r="E1652" s="14">
        <v>94</v>
      </c>
      <c r="F1652" s="14">
        <v>58.78</v>
      </c>
      <c r="G1652" s="15">
        <f>ROUND(E1652*F1652,2)</f>
        <v>5525.32</v>
      </c>
    </row>
    <row r="1653" spans="1:7" ht="90" x14ac:dyDescent="0.25">
      <c r="A1653" s="16"/>
      <c r="B1653" s="16"/>
      <c r="C1653" s="16"/>
      <c r="D1653" s="17" t="s">
        <v>1283</v>
      </c>
      <c r="E1653" s="16"/>
      <c r="F1653" s="16"/>
      <c r="G1653" s="16"/>
    </row>
    <row r="1654" spans="1:7" x14ac:dyDescent="0.25">
      <c r="A1654" s="16"/>
      <c r="B1654" s="16"/>
      <c r="C1654" s="16"/>
      <c r="D1654" s="35" t="s">
        <v>1817</v>
      </c>
      <c r="E1654" s="14">
        <v>1</v>
      </c>
      <c r="F1654" s="18">
        <f>G1652</f>
        <v>5525.32</v>
      </c>
      <c r="G1654" s="18">
        <f>ROUND(E1654*F1654,2)</f>
        <v>5525.32</v>
      </c>
    </row>
    <row r="1655" spans="1:7" ht="0.95" customHeight="1" x14ac:dyDescent="0.25">
      <c r="A1655" s="19"/>
      <c r="B1655" s="19"/>
      <c r="C1655" s="19"/>
      <c r="D1655" s="36"/>
      <c r="E1655" s="19"/>
      <c r="F1655" s="19"/>
      <c r="G1655" s="19"/>
    </row>
    <row r="1656" spans="1:7" x14ac:dyDescent="0.25">
      <c r="A1656" s="23" t="s">
        <v>1818</v>
      </c>
      <c r="B1656" s="23" t="s">
        <v>9</v>
      </c>
      <c r="C1656" s="23" t="s">
        <v>10</v>
      </c>
      <c r="D1656" s="38" t="s">
        <v>1286</v>
      </c>
      <c r="E1656" s="24">
        <f>E1659</f>
        <v>1</v>
      </c>
      <c r="F1656" s="24">
        <f>F1659</f>
        <v>1071.28</v>
      </c>
      <c r="G1656" s="24">
        <f>G1659</f>
        <v>1071.28</v>
      </c>
    </row>
    <row r="1657" spans="1:7" x14ac:dyDescent="0.25">
      <c r="A1657" s="12" t="s">
        <v>1819</v>
      </c>
      <c r="B1657" s="13" t="s">
        <v>16</v>
      </c>
      <c r="C1657" s="13" t="s">
        <v>3</v>
      </c>
      <c r="D1657" s="17" t="s">
        <v>1288</v>
      </c>
      <c r="E1657" s="14">
        <v>4</v>
      </c>
      <c r="F1657" s="14">
        <v>267.82</v>
      </c>
      <c r="G1657" s="15">
        <f>ROUND(E1657*F1657,2)</f>
        <v>1071.28</v>
      </c>
    </row>
    <row r="1658" spans="1:7" ht="180" x14ac:dyDescent="0.25">
      <c r="A1658" s="16"/>
      <c r="B1658" s="16"/>
      <c r="C1658" s="16"/>
      <c r="D1658" s="17" t="s">
        <v>1289</v>
      </c>
      <c r="E1658" s="16"/>
      <c r="F1658" s="16"/>
      <c r="G1658" s="16"/>
    </row>
    <row r="1659" spans="1:7" x14ac:dyDescent="0.25">
      <c r="A1659" s="16"/>
      <c r="B1659" s="16"/>
      <c r="C1659" s="16"/>
      <c r="D1659" s="35" t="s">
        <v>1820</v>
      </c>
      <c r="E1659" s="14">
        <v>1</v>
      </c>
      <c r="F1659" s="18">
        <f>G1657</f>
        <v>1071.28</v>
      </c>
      <c r="G1659" s="18">
        <f>ROUND(E1659*F1659,2)</f>
        <v>1071.28</v>
      </c>
    </row>
    <row r="1660" spans="1:7" ht="0.95" customHeight="1" x14ac:dyDescent="0.25">
      <c r="A1660" s="19"/>
      <c r="B1660" s="19"/>
      <c r="C1660" s="19"/>
      <c r="D1660" s="36"/>
      <c r="E1660" s="19"/>
      <c r="F1660" s="19"/>
      <c r="G1660" s="19"/>
    </row>
    <row r="1661" spans="1:7" x14ac:dyDescent="0.25">
      <c r="A1661" s="16"/>
      <c r="B1661" s="16"/>
      <c r="C1661" s="16"/>
      <c r="D1661" s="35" t="s">
        <v>1821</v>
      </c>
      <c r="E1661" s="14">
        <v>1</v>
      </c>
      <c r="F1661" s="18">
        <f>G1568+G1602+G1643+G1651+G1656</f>
        <v>45781</v>
      </c>
      <c r="G1661" s="18">
        <f>ROUND(E1661*F1661,2)</f>
        <v>45781</v>
      </c>
    </row>
    <row r="1662" spans="1:7" ht="0.95" customHeight="1" x14ac:dyDescent="0.25">
      <c r="A1662" s="19"/>
      <c r="B1662" s="19"/>
      <c r="C1662" s="19"/>
      <c r="D1662" s="36"/>
      <c r="E1662" s="19"/>
      <c r="F1662" s="19"/>
      <c r="G1662" s="19"/>
    </row>
    <row r="1663" spans="1:7" ht="22.5" x14ac:dyDescent="0.25">
      <c r="A1663" s="20" t="s">
        <v>1822</v>
      </c>
      <c r="B1663" s="20" t="s">
        <v>9</v>
      </c>
      <c r="C1663" s="20" t="s">
        <v>10</v>
      </c>
      <c r="D1663" s="37" t="s">
        <v>1293</v>
      </c>
      <c r="E1663" s="21">
        <f>E1723</f>
        <v>1</v>
      </c>
      <c r="F1663" s="21">
        <f>F1723</f>
        <v>319658.21999999997</v>
      </c>
      <c r="G1663" s="21">
        <f>G1723</f>
        <v>319658.21999999997</v>
      </c>
    </row>
    <row r="1664" spans="1:7" x14ac:dyDescent="0.25">
      <c r="A1664" s="23" t="s">
        <v>1823</v>
      </c>
      <c r="B1664" s="23" t="s">
        <v>9</v>
      </c>
      <c r="C1664" s="23" t="s">
        <v>10</v>
      </c>
      <c r="D1664" s="38" t="s">
        <v>1295</v>
      </c>
      <c r="E1664" s="24">
        <f>E1673</f>
        <v>1</v>
      </c>
      <c r="F1664" s="24">
        <f>F1673</f>
        <v>100022.64</v>
      </c>
      <c r="G1664" s="24">
        <f>G1673</f>
        <v>100022.64</v>
      </c>
    </row>
    <row r="1665" spans="1:7" ht="22.5" x14ac:dyDescent="0.25">
      <c r="A1665" s="12" t="s">
        <v>1296</v>
      </c>
      <c r="B1665" s="13" t="s">
        <v>16</v>
      </c>
      <c r="C1665" s="13" t="s">
        <v>3</v>
      </c>
      <c r="D1665" s="17" t="s">
        <v>1297</v>
      </c>
      <c r="E1665" s="14">
        <v>41</v>
      </c>
      <c r="F1665" s="14">
        <v>2155.66</v>
      </c>
      <c r="G1665" s="15">
        <f>ROUND(E1665*F1665,2)</f>
        <v>88382.06</v>
      </c>
    </row>
    <row r="1666" spans="1:7" ht="405" x14ac:dyDescent="0.25">
      <c r="A1666" s="16"/>
      <c r="B1666" s="16"/>
      <c r="C1666" s="16"/>
      <c r="D1666" s="17" t="s">
        <v>1298</v>
      </c>
      <c r="E1666" s="16"/>
      <c r="F1666" s="16"/>
      <c r="G1666" s="16"/>
    </row>
    <row r="1667" spans="1:7" ht="22.5" x14ac:dyDescent="0.25">
      <c r="A1667" s="12" t="s">
        <v>1824</v>
      </c>
      <c r="B1667" s="13" t="s">
        <v>16</v>
      </c>
      <c r="C1667" s="13" t="s">
        <v>3</v>
      </c>
      <c r="D1667" s="17" t="s">
        <v>1825</v>
      </c>
      <c r="E1667" s="14">
        <v>4</v>
      </c>
      <c r="F1667" s="14">
        <v>2240.58</v>
      </c>
      <c r="G1667" s="15">
        <f>ROUND(E1667*F1667,2)</f>
        <v>8962.32</v>
      </c>
    </row>
    <row r="1668" spans="1:7" ht="393.75" x14ac:dyDescent="0.25">
      <c r="A1668" s="16"/>
      <c r="B1668" s="16"/>
      <c r="C1668" s="16"/>
      <c r="D1668" s="17" t="s">
        <v>1826</v>
      </c>
      <c r="E1668" s="16"/>
      <c r="F1668" s="16"/>
      <c r="G1668" s="16"/>
    </row>
    <row r="1669" spans="1:7" ht="22.5" x14ac:dyDescent="0.25">
      <c r="A1669" s="12" t="s">
        <v>1827</v>
      </c>
      <c r="B1669" s="13" t="s">
        <v>16</v>
      </c>
      <c r="C1669" s="13" t="s">
        <v>3</v>
      </c>
      <c r="D1669" s="17" t="s">
        <v>1828</v>
      </c>
      <c r="E1669" s="14">
        <v>1</v>
      </c>
      <c r="F1669" s="14">
        <v>2678.26</v>
      </c>
      <c r="G1669" s="15">
        <f>ROUND(E1669*F1669,2)</f>
        <v>2678.26</v>
      </c>
    </row>
    <row r="1670" spans="1:7" ht="405" x14ac:dyDescent="0.25">
      <c r="A1670" s="16"/>
      <c r="B1670" s="16"/>
      <c r="C1670" s="16"/>
      <c r="D1670" s="17" t="s">
        <v>1829</v>
      </c>
      <c r="E1670" s="16"/>
      <c r="F1670" s="16"/>
      <c r="G1670" s="16"/>
    </row>
    <row r="1671" spans="1:7" ht="22.5" x14ac:dyDescent="0.25">
      <c r="A1671" s="12" t="s">
        <v>1830</v>
      </c>
      <c r="B1671" s="13" t="s">
        <v>16</v>
      </c>
      <c r="C1671" s="13" t="s">
        <v>3</v>
      </c>
      <c r="D1671" s="17" t="s">
        <v>1825</v>
      </c>
      <c r="E1671" s="14">
        <v>0</v>
      </c>
      <c r="F1671" s="14">
        <v>2240.58</v>
      </c>
      <c r="G1671" s="15">
        <f>ROUND(E1671*F1671,2)</f>
        <v>0</v>
      </c>
    </row>
    <row r="1672" spans="1:7" ht="393.75" x14ac:dyDescent="0.25">
      <c r="A1672" s="16"/>
      <c r="B1672" s="16"/>
      <c r="C1672" s="16"/>
      <c r="D1672" s="17" t="s">
        <v>1826</v>
      </c>
      <c r="E1672" s="16"/>
      <c r="F1672" s="16"/>
      <c r="G1672" s="16"/>
    </row>
    <row r="1673" spans="1:7" x14ac:dyDescent="0.25">
      <c r="A1673" s="16"/>
      <c r="B1673" s="16"/>
      <c r="C1673" s="16"/>
      <c r="D1673" s="35" t="s">
        <v>1831</v>
      </c>
      <c r="E1673" s="14">
        <v>1</v>
      </c>
      <c r="F1673" s="18">
        <f>G1665+G1667+G1669+G1671</f>
        <v>100022.64</v>
      </c>
      <c r="G1673" s="18">
        <f>ROUND(E1673*F1673,2)</f>
        <v>100022.64</v>
      </c>
    </row>
    <row r="1674" spans="1:7" ht="0.95" customHeight="1" x14ac:dyDescent="0.25">
      <c r="A1674" s="19"/>
      <c r="B1674" s="19"/>
      <c r="C1674" s="19"/>
      <c r="D1674" s="36"/>
      <c r="E1674" s="19"/>
      <c r="F1674" s="19"/>
      <c r="G1674" s="19"/>
    </row>
    <row r="1675" spans="1:7" x14ac:dyDescent="0.25">
      <c r="A1675" s="23" t="s">
        <v>1832</v>
      </c>
      <c r="B1675" s="23" t="s">
        <v>9</v>
      </c>
      <c r="C1675" s="23" t="s">
        <v>10</v>
      </c>
      <c r="D1675" s="38" t="s">
        <v>1301</v>
      </c>
      <c r="E1675" s="24">
        <f>E1682</f>
        <v>1</v>
      </c>
      <c r="F1675" s="24">
        <f>F1682</f>
        <v>76558.960000000006</v>
      </c>
      <c r="G1675" s="24">
        <f>G1682</f>
        <v>76558.960000000006</v>
      </c>
    </row>
    <row r="1676" spans="1:7" x14ac:dyDescent="0.25">
      <c r="A1676" s="12" t="s">
        <v>1833</v>
      </c>
      <c r="B1676" s="13" t="s">
        <v>16</v>
      </c>
      <c r="C1676" s="13" t="s">
        <v>3</v>
      </c>
      <c r="D1676" s="17" t="s">
        <v>1303</v>
      </c>
      <c r="E1676" s="14">
        <v>40</v>
      </c>
      <c r="F1676" s="14">
        <v>1678.81</v>
      </c>
      <c r="G1676" s="15">
        <f>ROUND(E1676*F1676,2)</f>
        <v>67152.399999999994</v>
      </c>
    </row>
    <row r="1677" spans="1:7" ht="281.25" x14ac:dyDescent="0.25">
      <c r="A1677" s="16"/>
      <c r="B1677" s="16"/>
      <c r="C1677" s="16"/>
      <c r="D1677" s="17" t="s">
        <v>1304</v>
      </c>
      <c r="E1677" s="16"/>
      <c r="F1677" s="16"/>
      <c r="G1677" s="16"/>
    </row>
    <row r="1678" spans="1:7" x14ac:dyDescent="0.25">
      <c r="A1678" s="12" t="s">
        <v>1834</v>
      </c>
      <c r="B1678" s="13" t="s">
        <v>16</v>
      </c>
      <c r="C1678" s="13" t="s">
        <v>3</v>
      </c>
      <c r="D1678" s="17" t="s">
        <v>1835</v>
      </c>
      <c r="E1678" s="14">
        <v>4</v>
      </c>
      <c r="F1678" s="14">
        <v>2351.64</v>
      </c>
      <c r="G1678" s="15">
        <f>ROUND(E1678*F1678,2)</f>
        <v>9406.56</v>
      </c>
    </row>
    <row r="1679" spans="1:7" ht="270" x14ac:dyDescent="0.25">
      <c r="A1679" s="16"/>
      <c r="B1679" s="16"/>
      <c r="C1679" s="16"/>
      <c r="D1679" s="17" t="s">
        <v>1836</v>
      </c>
      <c r="E1679" s="16"/>
      <c r="F1679" s="16"/>
      <c r="G1679" s="16"/>
    </row>
    <row r="1680" spans="1:7" x14ac:dyDescent="0.25">
      <c r="A1680" s="12" t="s">
        <v>1837</v>
      </c>
      <c r="B1680" s="13" t="s">
        <v>16</v>
      </c>
      <c r="C1680" s="13" t="s">
        <v>3</v>
      </c>
      <c r="D1680" s="17" t="s">
        <v>1838</v>
      </c>
      <c r="E1680" s="14">
        <v>0</v>
      </c>
      <c r="F1680" s="14">
        <v>419.36</v>
      </c>
      <c r="G1680" s="15">
        <f>ROUND(E1680*F1680,2)</f>
        <v>0</v>
      </c>
    </row>
    <row r="1681" spans="1:7" ht="258.75" x14ac:dyDescent="0.25">
      <c r="A1681" s="16"/>
      <c r="B1681" s="16"/>
      <c r="C1681" s="16"/>
      <c r="D1681" s="17" t="s">
        <v>1839</v>
      </c>
      <c r="E1681" s="16"/>
      <c r="F1681" s="16"/>
      <c r="G1681" s="16"/>
    </row>
    <row r="1682" spans="1:7" x14ac:dyDescent="0.25">
      <c r="A1682" s="16"/>
      <c r="B1682" s="16"/>
      <c r="C1682" s="16"/>
      <c r="D1682" s="35" t="s">
        <v>1840</v>
      </c>
      <c r="E1682" s="14">
        <v>1</v>
      </c>
      <c r="F1682" s="18">
        <f>G1676+G1678+G1680</f>
        <v>76558.960000000006</v>
      </c>
      <c r="G1682" s="18">
        <f>ROUND(E1682*F1682,2)</f>
        <v>76558.960000000006</v>
      </c>
    </row>
    <row r="1683" spans="1:7" ht="0.95" customHeight="1" x14ac:dyDescent="0.25">
      <c r="A1683" s="19"/>
      <c r="B1683" s="19"/>
      <c r="C1683" s="19"/>
      <c r="D1683" s="36"/>
      <c r="E1683" s="19"/>
      <c r="F1683" s="19"/>
      <c r="G1683" s="19"/>
    </row>
    <row r="1684" spans="1:7" x14ac:dyDescent="0.25">
      <c r="A1684" s="23" t="s">
        <v>1841</v>
      </c>
      <c r="B1684" s="23" t="s">
        <v>9</v>
      </c>
      <c r="C1684" s="23" t="s">
        <v>10</v>
      </c>
      <c r="D1684" s="38" t="s">
        <v>1307</v>
      </c>
      <c r="E1684" s="24">
        <f>E1691</f>
        <v>1</v>
      </c>
      <c r="F1684" s="24">
        <f>F1691</f>
        <v>65082.31</v>
      </c>
      <c r="G1684" s="24">
        <f>G1691</f>
        <v>65082.31</v>
      </c>
    </row>
    <row r="1685" spans="1:7" x14ac:dyDescent="0.25">
      <c r="A1685" s="12" t="s">
        <v>1842</v>
      </c>
      <c r="B1685" s="13" t="s">
        <v>16</v>
      </c>
      <c r="C1685" s="13" t="s">
        <v>142</v>
      </c>
      <c r="D1685" s="17" t="s">
        <v>1309</v>
      </c>
      <c r="E1685" s="14">
        <v>85</v>
      </c>
      <c r="F1685" s="14">
        <v>47.35</v>
      </c>
      <c r="G1685" s="15">
        <f>ROUND(E1685*F1685,2)</f>
        <v>4024.75</v>
      </c>
    </row>
    <row r="1686" spans="1:7" ht="33.75" x14ac:dyDescent="0.25">
      <c r="A1686" s="16"/>
      <c r="B1686" s="16"/>
      <c r="C1686" s="16"/>
      <c r="D1686" s="17" t="s">
        <v>1310</v>
      </c>
      <c r="E1686" s="16"/>
      <c r="F1686" s="16"/>
      <c r="G1686" s="16"/>
    </row>
    <row r="1687" spans="1:7" ht="22.5" x14ac:dyDescent="0.25">
      <c r="A1687" s="12" t="s">
        <v>1843</v>
      </c>
      <c r="B1687" s="13" t="s">
        <v>16</v>
      </c>
      <c r="C1687" s="13" t="s">
        <v>142</v>
      </c>
      <c r="D1687" s="17" t="s">
        <v>1312</v>
      </c>
      <c r="E1687" s="14">
        <v>1500</v>
      </c>
      <c r="F1687" s="14">
        <v>39.92</v>
      </c>
      <c r="G1687" s="15">
        <f>ROUND(E1687*F1687,2)</f>
        <v>59880</v>
      </c>
    </row>
    <row r="1688" spans="1:7" ht="146.25" x14ac:dyDescent="0.25">
      <c r="A1688" s="16"/>
      <c r="B1688" s="16"/>
      <c r="C1688" s="16"/>
      <c r="D1688" s="17" t="s">
        <v>1313</v>
      </c>
      <c r="E1688" s="16"/>
      <c r="F1688" s="16"/>
      <c r="G1688" s="16"/>
    </row>
    <row r="1689" spans="1:7" ht="22.5" x14ac:dyDescent="0.25">
      <c r="A1689" s="12" t="s">
        <v>1844</v>
      </c>
      <c r="B1689" s="13" t="s">
        <v>16</v>
      </c>
      <c r="C1689" s="13" t="s">
        <v>142</v>
      </c>
      <c r="D1689" s="17" t="s">
        <v>1845</v>
      </c>
      <c r="E1689" s="14">
        <v>36</v>
      </c>
      <c r="F1689" s="14">
        <v>32.71</v>
      </c>
      <c r="G1689" s="15">
        <f>ROUND(E1689*F1689,2)</f>
        <v>1177.56</v>
      </c>
    </row>
    <row r="1690" spans="1:7" ht="146.25" x14ac:dyDescent="0.25">
      <c r="A1690" s="16"/>
      <c r="B1690" s="16"/>
      <c r="C1690" s="16"/>
      <c r="D1690" s="17" t="s">
        <v>1846</v>
      </c>
      <c r="E1690" s="16"/>
      <c r="F1690" s="16"/>
      <c r="G1690" s="16"/>
    </row>
    <row r="1691" spans="1:7" x14ac:dyDescent="0.25">
      <c r="A1691" s="16"/>
      <c r="B1691" s="16"/>
      <c r="C1691" s="16"/>
      <c r="D1691" s="35" t="s">
        <v>1847</v>
      </c>
      <c r="E1691" s="14">
        <v>1</v>
      </c>
      <c r="F1691" s="18">
        <f>G1685+G1687+G1689</f>
        <v>65082.31</v>
      </c>
      <c r="G1691" s="18">
        <f>ROUND(E1691*F1691,2)</f>
        <v>65082.31</v>
      </c>
    </row>
    <row r="1692" spans="1:7" ht="0.95" customHeight="1" x14ac:dyDescent="0.25">
      <c r="A1692" s="19"/>
      <c r="B1692" s="19"/>
      <c r="C1692" s="19"/>
      <c r="D1692" s="36"/>
      <c r="E1692" s="19"/>
      <c r="F1692" s="19"/>
      <c r="G1692" s="19"/>
    </row>
    <row r="1693" spans="1:7" x14ac:dyDescent="0.25">
      <c r="A1693" s="23" t="s">
        <v>1848</v>
      </c>
      <c r="B1693" s="23" t="s">
        <v>9</v>
      </c>
      <c r="C1693" s="23" t="s">
        <v>10</v>
      </c>
      <c r="D1693" s="38" t="s">
        <v>1316</v>
      </c>
      <c r="E1693" s="24">
        <f>E1696</f>
        <v>1</v>
      </c>
      <c r="F1693" s="24">
        <f>F1696</f>
        <v>30562.5</v>
      </c>
      <c r="G1693" s="24">
        <f>G1696</f>
        <v>30562.5</v>
      </c>
    </row>
    <row r="1694" spans="1:7" x14ac:dyDescent="0.25">
      <c r="A1694" s="12" t="s">
        <v>1849</v>
      </c>
      <c r="B1694" s="13" t="s">
        <v>16</v>
      </c>
      <c r="C1694" s="13" t="s">
        <v>87</v>
      </c>
      <c r="D1694" s="17" t="s">
        <v>1318</v>
      </c>
      <c r="E1694" s="14">
        <v>750</v>
      </c>
      <c r="F1694" s="14">
        <v>40.75</v>
      </c>
      <c r="G1694" s="15">
        <f>ROUND(E1694*F1694,2)</f>
        <v>30562.5</v>
      </c>
    </row>
    <row r="1695" spans="1:7" ht="281.25" x14ac:dyDescent="0.25">
      <c r="A1695" s="16"/>
      <c r="B1695" s="16"/>
      <c r="C1695" s="16"/>
      <c r="D1695" s="17" t="s">
        <v>1319</v>
      </c>
      <c r="E1695" s="16"/>
      <c r="F1695" s="16"/>
      <c r="G1695" s="16"/>
    </row>
    <row r="1696" spans="1:7" x14ac:dyDescent="0.25">
      <c r="A1696" s="16"/>
      <c r="B1696" s="16"/>
      <c r="C1696" s="16"/>
      <c r="D1696" s="35" t="s">
        <v>1850</v>
      </c>
      <c r="E1696" s="14">
        <v>1</v>
      </c>
      <c r="F1696" s="18">
        <f>G1694</f>
        <v>30562.5</v>
      </c>
      <c r="G1696" s="18">
        <f>ROUND(E1696*F1696,2)</f>
        <v>30562.5</v>
      </c>
    </row>
    <row r="1697" spans="1:7" ht="0.95" customHeight="1" x14ac:dyDescent="0.25">
      <c r="A1697" s="19"/>
      <c r="B1697" s="19"/>
      <c r="C1697" s="19"/>
      <c r="D1697" s="36"/>
      <c r="E1697" s="19"/>
      <c r="F1697" s="19"/>
      <c r="G1697" s="19"/>
    </row>
    <row r="1698" spans="1:7" x14ac:dyDescent="0.25">
      <c r="A1698" s="23" t="s">
        <v>1851</v>
      </c>
      <c r="B1698" s="23" t="s">
        <v>9</v>
      </c>
      <c r="C1698" s="23" t="s">
        <v>10</v>
      </c>
      <c r="D1698" s="38" t="s">
        <v>1322</v>
      </c>
      <c r="E1698" s="24">
        <f>E1709</f>
        <v>1</v>
      </c>
      <c r="F1698" s="24">
        <f>F1709</f>
        <v>32652.32</v>
      </c>
      <c r="G1698" s="24">
        <f>G1709</f>
        <v>32652.32</v>
      </c>
    </row>
    <row r="1699" spans="1:7" ht="22.5" x14ac:dyDescent="0.25">
      <c r="A1699" s="12" t="s">
        <v>1852</v>
      </c>
      <c r="B1699" s="13" t="s">
        <v>16</v>
      </c>
      <c r="C1699" s="13" t="s">
        <v>3</v>
      </c>
      <c r="D1699" s="17" t="s">
        <v>1324</v>
      </c>
      <c r="E1699" s="14">
        <v>136</v>
      </c>
      <c r="F1699" s="14">
        <v>81.099999999999994</v>
      </c>
      <c r="G1699" s="15">
        <f>ROUND(E1699*F1699,2)</f>
        <v>11029.6</v>
      </c>
    </row>
    <row r="1700" spans="1:7" ht="157.5" x14ac:dyDescent="0.25">
      <c r="A1700" s="16"/>
      <c r="B1700" s="16"/>
      <c r="C1700" s="16"/>
      <c r="D1700" s="17" t="s">
        <v>1325</v>
      </c>
      <c r="E1700" s="16"/>
      <c r="F1700" s="16"/>
      <c r="G1700" s="16"/>
    </row>
    <row r="1701" spans="1:7" ht="22.5" x14ac:dyDescent="0.25">
      <c r="A1701" s="12" t="s">
        <v>1853</v>
      </c>
      <c r="B1701" s="13" t="s">
        <v>16</v>
      </c>
      <c r="C1701" s="13" t="s">
        <v>3</v>
      </c>
      <c r="D1701" s="17" t="s">
        <v>1327</v>
      </c>
      <c r="E1701" s="14">
        <v>44</v>
      </c>
      <c r="F1701" s="14">
        <v>114.16</v>
      </c>
      <c r="G1701" s="15">
        <f>ROUND(E1701*F1701,2)</f>
        <v>5023.04</v>
      </c>
    </row>
    <row r="1702" spans="1:7" ht="157.5" x14ac:dyDescent="0.25">
      <c r="A1702" s="16"/>
      <c r="B1702" s="16"/>
      <c r="C1702" s="16"/>
      <c r="D1702" s="17" t="s">
        <v>1328</v>
      </c>
      <c r="E1702" s="16"/>
      <c r="F1702" s="16"/>
      <c r="G1702" s="16"/>
    </row>
    <row r="1703" spans="1:7" x14ac:dyDescent="0.25">
      <c r="A1703" s="12" t="s">
        <v>1854</v>
      </c>
      <c r="B1703" s="13" t="s">
        <v>16</v>
      </c>
      <c r="C1703" s="13" t="s">
        <v>3</v>
      </c>
      <c r="D1703" s="17" t="s">
        <v>1330</v>
      </c>
      <c r="E1703" s="14">
        <v>136</v>
      </c>
      <c r="F1703" s="14">
        <v>54.84</v>
      </c>
      <c r="G1703" s="15">
        <f>ROUND(E1703*F1703,2)</f>
        <v>7458.24</v>
      </c>
    </row>
    <row r="1704" spans="1:7" ht="146.25" x14ac:dyDescent="0.25">
      <c r="A1704" s="16"/>
      <c r="B1704" s="16"/>
      <c r="C1704" s="16"/>
      <c r="D1704" s="17" t="s">
        <v>1331</v>
      </c>
      <c r="E1704" s="16"/>
      <c r="F1704" s="16"/>
      <c r="G1704" s="16"/>
    </row>
    <row r="1705" spans="1:7" x14ac:dyDescent="0.25">
      <c r="A1705" s="12" t="s">
        <v>1855</v>
      </c>
      <c r="B1705" s="13" t="s">
        <v>16</v>
      </c>
      <c r="C1705" s="13" t="s">
        <v>3</v>
      </c>
      <c r="D1705" s="17" t="s">
        <v>1333</v>
      </c>
      <c r="E1705" s="14">
        <v>88</v>
      </c>
      <c r="F1705" s="14">
        <v>74.39</v>
      </c>
      <c r="G1705" s="15">
        <f>ROUND(E1705*F1705,2)</f>
        <v>6546.32</v>
      </c>
    </row>
    <row r="1706" spans="1:7" ht="146.25" x14ac:dyDescent="0.25">
      <c r="A1706" s="16"/>
      <c r="B1706" s="16"/>
      <c r="C1706" s="16"/>
      <c r="D1706" s="17" t="s">
        <v>1334</v>
      </c>
      <c r="E1706" s="16"/>
      <c r="F1706" s="16"/>
      <c r="G1706" s="16"/>
    </row>
    <row r="1707" spans="1:7" x14ac:dyDescent="0.25">
      <c r="A1707" s="12" t="s">
        <v>1856</v>
      </c>
      <c r="B1707" s="13" t="s">
        <v>16</v>
      </c>
      <c r="C1707" s="13" t="s">
        <v>3</v>
      </c>
      <c r="D1707" s="17" t="s">
        <v>1336</v>
      </c>
      <c r="E1707" s="14">
        <v>44</v>
      </c>
      <c r="F1707" s="14">
        <v>58.98</v>
      </c>
      <c r="G1707" s="15">
        <f>ROUND(E1707*F1707,2)</f>
        <v>2595.12</v>
      </c>
    </row>
    <row r="1708" spans="1:7" ht="90" x14ac:dyDescent="0.25">
      <c r="A1708" s="16"/>
      <c r="B1708" s="16"/>
      <c r="C1708" s="16"/>
      <c r="D1708" s="17" t="s">
        <v>1337</v>
      </c>
      <c r="E1708" s="16"/>
      <c r="F1708" s="16"/>
      <c r="G1708" s="16"/>
    </row>
    <row r="1709" spans="1:7" x14ac:dyDescent="0.25">
      <c r="A1709" s="16"/>
      <c r="B1709" s="16"/>
      <c r="C1709" s="16"/>
      <c r="D1709" s="35" t="s">
        <v>1857</v>
      </c>
      <c r="E1709" s="14">
        <v>1</v>
      </c>
      <c r="F1709" s="18">
        <f>G1699+G1701+G1703+G1705+G1707</f>
        <v>32652.32</v>
      </c>
      <c r="G1709" s="18">
        <f>ROUND(E1709*F1709,2)</f>
        <v>32652.32</v>
      </c>
    </row>
    <row r="1710" spans="1:7" ht="0.95" customHeight="1" x14ac:dyDescent="0.25">
      <c r="A1710" s="19"/>
      <c r="B1710" s="19"/>
      <c r="C1710" s="19"/>
      <c r="D1710" s="36"/>
      <c r="E1710" s="19"/>
      <c r="F1710" s="19"/>
      <c r="G1710" s="19"/>
    </row>
    <row r="1711" spans="1:7" x14ac:dyDescent="0.25">
      <c r="A1711" s="23" t="s">
        <v>1858</v>
      </c>
      <c r="B1711" s="23" t="s">
        <v>9</v>
      </c>
      <c r="C1711" s="23" t="s">
        <v>10</v>
      </c>
      <c r="D1711" s="38" t="s">
        <v>1340</v>
      </c>
      <c r="E1711" s="24">
        <f>E1716</f>
        <v>1</v>
      </c>
      <c r="F1711" s="24">
        <f>F1716</f>
        <v>11839.94</v>
      </c>
      <c r="G1711" s="24">
        <f>G1716</f>
        <v>11839.94</v>
      </c>
    </row>
    <row r="1712" spans="1:7" x14ac:dyDescent="0.25">
      <c r="A1712" s="12" t="s">
        <v>1859</v>
      </c>
      <c r="B1712" s="13" t="s">
        <v>16</v>
      </c>
      <c r="C1712" s="13" t="s">
        <v>3</v>
      </c>
      <c r="D1712" s="17" t="s">
        <v>1342</v>
      </c>
      <c r="E1712" s="14">
        <v>46</v>
      </c>
      <c r="F1712" s="14">
        <v>0.01</v>
      </c>
      <c r="G1712" s="15">
        <f>ROUND(E1712*F1712,2)</f>
        <v>0.46</v>
      </c>
    </row>
    <row r="1713" spans="1:7" ht="67.5" x14ac:dyDescent="0.25">
      <c r="A1713" s="16"/>
      <c r="B1713" s="16"/>
      <c r="C1713" s="16"/>
      <c r="D1713" s="17" t="s">
        <v>1343</v>
      </c>
      <c r="E1713" s="16"/>
      <c r="F1713" s="16"/>
      <c r="G1713" s="16"/>
    </row>
    <row r="1714" spans="1:7" x14ac:dyDescent="0.25">
      <c r="A1714" s="12" t="s">
        <v>1860</v>
      </c>
      <c r="B1714" s="13" t="s">
        <v>16</v>
      </c>
      <c r="C1714" s="13" t="s">
        <v>3</v>
      </c>
      <c r="D1714" s="17" t="s">
        <v>1345</v>
      </c>
      <c r="E1714" s="14">
        <v>46</v>
      </c>
      <c r="F1714" s="14">
        <v>257.38</v>
      </c>
      <c r="G1714" s="15">
        <f>ROUND(E1714*F1714,2)</f>
        <v>11839.48</v>
      </c>
    </row>
    <row r="1715" spans="1:7" ht="135" x14ac:dyDescent="0.25">
      <c r="A1715" s="16"/>
      <c r="B1715" s="16"/>
      <c r="C1715" s="16"/>
      <c r="D1715" s="17" t="s">
        <v>1346</v>
      </c>
      <c r="E1715" s="16"/>
      <c r="F1715" s="16"/>
      <c r="G1715" s="16"/>
    </row>
    <row r="1716" spans="1:7" x14ac:dyDescent="0.25">
      <c r="A1716" s="16"/>
      <c r="B1716" s="16"/>
      <c r="C1716" s="16"/>
      <c r="D1716" s="35" t="s">
        <v>1861</v>
      </c>
      <c r="E1716" s="14">
        <v>1</v>
      </c>
      <c r="F1716" s="18">
        <f>G1712+G1714</f>
        <v>11839.94</v>
      </c>
      <c r="G1716" s="18">
        <f>ROUND(E1716*F1716,2)</f>
        <v>11839.94</v>
      </c>
    </row>
    <row r="1717" spans="1:7" ht="0.95" customHeight="1" x14ac:dyDescent="0.25">
      <c r="A1717" s="19"/>
      <c r="B1717" s="19"/>
      <c r="C1717" s="19"/>
      <c r="D1717" s="36"/>
      <c r="E1717" s="19"/>
      <c r="F1717" s="19"/>
      <c r="G1717" s="19"/>
    </row>
    <row r="1718" spans="1:7" x14ac:dyDescent="0.25">
      <c r="A1718" s="23" t="s">
        <v>1862</v>
      </c>
      <c r="B1718" s="23" t="s">
        <v>9</v>
      </c>
      <c r="C1718" s="23" t="s">
        <v>10</v>
      </c>
      <c r="D1718" s="38" t="s">
        <v>1144</v>
      </c>
      <c r="E1718" s="24">
        <f>E1721</f>
        <v>1</v>
      </c>
      <c r="F1718" s="24">
        <f>F1721</f>
        <v>2939.55</v>
      </c>
      <c r="G1718" s="24">
        <f>G1721</f>
        <v>2939.55</v>
      </c>
    </row>
    <row r="1719" spans="1:7" ht="22.5" x14ac:dyDescent="0.25">
      <c r="A1719" s="12" t="s">
        <v>1863</v>
      </c>
      <c r="B1719" s="13" t="s">
        <v>16</v>
      </c>
      <c r="C1719" s="13" t="s">
        <v>3</v>
      </c>
      <c r="D1719" s="17" t="s">
        <v>1350</v>
      </c>
      <c r="E1719" s="14">
        <v>1</v>
      </c>
      <c r="F1719" s="14">
        <v>2939.55</v>
      </c>
      <c r="G1719" s="15">
        <f>ROUND(E1719*F1719,2)</f>
        <v>2939.55</v>
      </c>
    </row>
    <row r="1720" spans="1:7" ht="90" x14ac:dyDescent="0.25">
      <c r="A1720" s="16"/>
      <c r="B1720" s="16"/>
      <c r="C1720" s="16"/>
      <c r="D1720" s="17" t="s">
        <v>1351</v>
      </c>
      <c r="E1720" s="16"/>
      <c r="F1720" s="16"/>
      <c r="G1720" s="16"/>
    </row>
    <row r="1721" spans="1:7" x14ac:dyDescent="0.25">
      <c r="A1721" s="16"/>
      <c r="B1721" s="16"/>
      <c r="C1721" s="16"/>
      <c r="D1721" s="35" t="s">
        <v>1864</v>
      </c>
      <c r="E1721" s="14">
        <v>1</v>
      </c>
      <c r="F1721" s="18">
        <f>G1719</f>
        <v>2939.55</v>
      </c>
      <c r="G1721" s="18">
        <f>ROUND(E1721*F1721,2)</f>
        <v>2939.55</v>
      </c>
    </row>
    <row r="1722" spans="1:7" ht="0.95" customHeight="1" x14ac:dyDescent="0.25">
      <c r="A1722" s="19"/>
      <c r="B1722" s="19"/>
      <c r="C1722" s="19"/>
      <c r="D1722" s="36"/>
      <c r="E1722" s="19"/>
      <c r="F1722" s="19"/>
      <c r="G1722" s="19"/>
    </row>
    <row r="1723" spans="1:7" x14ac:dyDescent="0.25">
      <c r="A1723" s="16"/>
      <c r="B1723" s="16"/>
      <c r="C1723" s="16"/>
      <c r="D1723" s="35" t="s">
        <v>1865</v>
      </c>
      <c r="E1723" s="14">
        <v>1</v>
      </c>
      <c r="F1723" s="18">
        <f>G1664+G1675+G1684+G1693+G1698+G1711+G1718</f>
        <v>319658.21999999997</v>
      </c>
      <c r="G1723" s="18">
        <f>ROUND(E1723*F1723,2)</f>
        <v>319658.21999999997</v>
      </c>
    </row>
    <row r="1724" spans="1:7" ht="0.95" customHeight="1" x14ac:dyDescent="0.25">
      <c r="A1724" s="19"/>
      <c r="B1724" s="19"/>
      <c r="C1724" s="19"/>
      <c r="D1724" s="36"/>
      <c r="E1724" s="19"/>
      <c r="F1724" s="19"/>
      <c r="G1724" s="19"/>
    </row>
    <row r="1725" spans="1:7" x14ac:dyDescent="0.25">
      <c r="A1725" s="20" t="s">
        <v>1866</v>
      </c>
      <c r="B1725" s="20" t="s">
        <v>9</v>
      </c>
      <c r="C1725" s="20" t="s">
        <v>10</v>
      </c>
      <c r="D1725" s="37" t="s">
        <v>1355</v>
      </c>
      <c r="E1725" s="21">
        <f>E1867</f>
        <v>1</v>
      </c>
      <c r="F1725" s="21">
        <f>F1867</f>
        <v>173908.09</v>
      </c>
      <c r="G1725" s="21">
        <f>G1867</f>
        <v>173908.09</v>
      </c>
    </row>
    <row r="1726" spans="1:7" x14ac:dyDescent="0.25">
      <c r="A1726" s="23" t="s">
        <v>1867</v>
      </c>
      <c r="B1726" s="23" t="s">
        <v>9</v>
      </c>
      <c r="C1726" s="23" t="s">
        <v>10</v>
      </c>
      <c r="D1726" s="38" t="s">
        <v>1357</v>
      </c>
      <c r="E1726" s="24">
        <f>E1778</f>
        <v>1</v>
      </c>
      <c r="F1726" s="24">
        <f>F1778</f>
        <v>60880.3</v>
      </c>
      <c r="G1726" s="24">
        <f>G1778</f>
        <v>60880.3</v>
      </c>
    </row>
    <row r="1727" spans="1:7" x14ac:dyDescent="0.25">
      <c r="A1727" s="25" t="s">
        <v>1868</v>
      </c>
      <c r="B1727" s="25" t="s">
        <v>9</v>
      </c>
      <c r="C1727" s="25" t="s">
        <v>10</v>
      </c>
      <c r="D1727" s="39" t="s">
        <v>1209</v>
      </c>
      <c r="E1727" s="26">
        <f>E1734</f>
        <v>1</v>
      </c>
      <c r="F1727" s="26">
        <f>F1734</f>
        <v>22024.2</v>
      </c>
      <c r="G1727" s="26">
        <f>G1734</f>
        <v>22024.2</v>
      </c>
    </row>
    <row r="1728" spans="1:7" ht="22.5" x14ac:dyDescent="0.25">
      <c r="A1728" s="12" t="s">
        <v>1869</v>
      </c>
      <c r="B1728" s="13" t="s">
        <v>16</v>
      </c>
      <c r="C1728" s="13" t="s">
        <v>3</v>
      </c>
      <c r="D1728" s="17" t="s">
        <v>1360</v>
      </c>
      <c r="E1728" s="14">
        <v>44</v>
      </c>
      <c r="F1728" s="14">
        <v>431.12</v>
      </c>
      <c r="G1728" s="15">
        <f>ROUND(E1728*F1728,2)</f>
        <v>18969.28</v>
      </c>
    </row>
    <row r="1729" spans="1:7" ht="409.5" x14ac:dyDescent="0.25">
      <c r="A1729" s="16"/>
      <c r="B1729" s="16"/>
      <c r="C1729" s="16"/>
      <c r="D1729" s="17" t="s">
        <v>1361</v>
      </c>
      <c r="E1729" s="16"/>
      <c r="F1729" s="16"/>
      <c r="G1729" s="16"/>
    </row>
    <row r="1730" spans="1:7" ht="22.5" x14ac:dyDescent="0.25">
      <c r="A1730" s="12" t="s">
        <v>1870</v>
      </c>
      <c r="B1730" s="13" t="s">
        <v>16</v>
      </c>
      <c r="C1730" s="13" t="s">
        <v>3</v>
      </c>
      <c r="D1730" s="17" t="s">
        <v>1363</v>
      </c>
      <c r="E1730" s="14">
        <v>44</v>
      </c>
      <c r="F1730" s="14">
        <v>39.18</v>
      </c>
      <c r="G1730" s="15">
        <f>ROUND(E1730*F1730,2)</f>
        <v>1723.92</v>
      </c>
    </row>
    <row r="1731" spans="1:7" ht="45" x14ac:dyDescent="0.25">
      <c r="A1731" s="16"/>
      <c r="B1731" s="16"/>
      <c r="C1731" s="16"/>
      <c r="D1731" s="17" t="s">
        <v>1364</v>
      </c>
      <c r="E1731" s="16"/>
      <c r="F1731" s="16"/>
      <c r="G1731" s="16"/>
    </row>
    <row r="1732" spans="1:7" x14ac:dyDescent="0.25">
      <c r="A1732" s="12" t="s">
        <v>1871</v>
      </c>
      <c r="B1732" s="13" t="s">
        <v>16</v>
      </c>
      <c r="C1732" s="13" t="s">
        <v>3</v>
      </c>
      <c r="D1732" s="17" t="s">
        <v>1366</v>
      </c>
      <c r="E1732" s="14">
        <v>44</v>
      </c>
      <c r="F1732" s="14">
        <v>30.25</v>
      </c>
      <c r="G1732" s="15">
        <f>ROUND(E1732*F1732,2)</f>
        <v>1331</v>
      </c>
    </row>
    <row r="1733" spans="1:7" ht="56.25" x14ac:dyDescent="0.25">
      <c r="A1733" s="16"/>
      <c r="B1733" s="16"/>
      <c r="C1733" s="16"/>
      <c r="D1733" s="17" t="s">
        <v>1367</v>
      </c>
      <c r="E1733" s="16"/>
      <c r="F1733" s="16"/>
      <c r="G1733" s="16"/>
    </row>
    <row r="1734" spans="1:7" x14ac:dyDescent="0.25">
      <c r="A1734" s="16"/>
      <c r="B1734" s="16"/>
      <c r="C1734" s="16"/>
      <c r="D1734" s="35" t="s">
        <v>1872</v>
      </c>
      <c r="E1734" s="14">
        <v>1</v>
      </c>
      <c r="F1734" s="18">
        <f>G1728+G1730+G1732</f>
        <v>22024.2</v>
      </c>
      <c r="G1734" s="18">
        <f>ROUND(E1734*F1734,2)</f>
        <v>22024.2</v>
      </c>
    </row>
    <row r="1735" spans="1:7" ht="0.95" customHeight="1" x14ac:dyDescent="0.25">
      <c r="A1735" s="19"/>
      <c r="B1735" s="19"/>
      <c r="C1735" s="19"/>
      <c r="D1735" s="36"/>
      <c r="E1735" s="19"/>
      <c r="F1735" s="19"/>
      <c r="G1735" s="19"/>
    </row>
    <row r="1736" spans="1:7" x14ac:dyDescent="0.25">
      <c r="A1736" s="25" t="s">
        <v>1873</v>
      </c>
      <c r="B1736" s="25" t="s">
        <v>9</v>
      </c>
      <c r="C1736" s="25" t="s">
        <v>10</v>
      </c>
      <c r="D1736" s="39" t="s">
        <v>1316</v>
      </c>
      <c r="E1736" s="26">
        <f>E1741</f>
        <v>1</v>
      </c>
      <c r="F1736" s="26">
        <f>F1741</f>
        <v>33845.699999999997</v>
      </c>
      <c r="G1736" s="26">
        <f>G1741</f>
        <v>33845.699999999997</v>
      </c>
    </row>
    <row r="1737" spans="1:7" x14ac:dyDescent="0.25">
      <c r="A1737" s="12" t="s">
        <v>1874</v>
      </c>
      <c r="B1737" s="13" t="s">
        <v>16</v>
      </c>
      <c r="C1737" s="13" t="s">
        <v>142</v>
      </c>
      <c r="D1737" s="17" t="s">
        <v>1371</v>
      </c>
      <c r="E1737" s="14">
        <v>650</v>
      </c>
      <c r="F1737" s="14">
        <v>22.86</v>
      </c>
      <c r="G1737" s="15">
        <f>ROUND(E1737*F1737,2)</f>
        <v>14859</v>
      </c>
    </row>
    <row r="1738" spans="1:7" ht="67.5" x14ac:dyDescent="0.25">
      <c r="A1738" s="16"/>
      <c r="B1738" s="16"/>
      <c r="C1738" s="16"/>
      <c r="D1738" s="17" t="s">
        <v>1372</v>
      </c>
      <c r="E1738" s="16"/>
      <c r="F1738" s="16"/>
      <c r="G1738" s="16"/>
    </row>
    <row r="1739" spans="1:7" x14ac:dyDescent="0.25">
      <c r="A1739" s="12" t="s">
        <v>1875</v>
      </c>
      <c r="B1739" s="13" t="s">
        <v>16</v>
      </c>
      <c r="C1739" s="13" t="s">
        <v>142</v>
      </c>
      <c r="D1739" s="17" t="s">
        <v>1374</v>
      </c>
      <c r="E1739" s="14">
        <v>570</v>
      </c>
      <c r="F1739" s="14">
        <v>33.31</v>
      </c>
      <c r="G1739" s="15">
        <f>ROUND(E1739*F1739,2)</f>
        <v>18986.7</v>
      </c>
    </row>
    <row r="1740" spans="1:7" ht="67.5" x14ac:dyDescent="0.25">
      <c r="A1740" s="16"/>
      <c r="B1740" s="16"/>
      <c r="C1740" s="16"/>
      <c r="D1740" s="17" t="s">
        <v>1372</v>
      </c>
      <c r="E1740" s="16"/>
      <c r="F1740" s="16"/>
      <c r="G1740" s="16"/>
    </row>
    <row r="1741" spans="1:7" x14ac:dyDescent="0.25">
      <c r="A1741" s="16"/>
      <c r="B1741" s="16"/>
      <c r="C1741" s="16"/>
      <c r="D1741" s="35" t="s">
        <v>1876</v>
      </c>
      <c r="E1741" s="14">
        <v>1</v>
      </c>
      <c r="F1741" s="18">
        <f>G1737+G1739</f>
        <v>33845.699999999997</v>
      </c>
      <c r="G1741" s="18">
        <f>ROUND(E1741*F1741,2)</f>
        <v>33845.699999999997</v>
      </c>
    </row>
    <row r="1742" spans="1:7" ht="0.95" customHeight="1" x14ac:dyDescent="0.25">
      <c r="A1742" s="19"/>
      <c r="B1742" s="19"/>
      <c r="C1742" s="19"/>
      <c r="D1742" s="36"/>
      <c r="E1742" s="19"/>
      <c r="F1742" s="19"/>
      <c r="G1742" s="19"/>
    </row>
    <row r="1743" spans="1:7" x14ac:dyDescent="0.25">
      <c r="A1743" s="25" t="s">
        <v>1877</v>
      </c>
      <c r="B1743" s="25" t="s">
        <v>9</v>
      </c>
      <c r="C1743" s="25" t="s">
        <v>10</v>
      </c>
      <c r="D1743" s="39" t="s">
        <v>1377</v>
      </c>
      <c r="E1743" s="26">
        <f>E1776</f>
        <v>1</v>
      </c>
      <c r="F1743" s="26">
        <f>F1776</f>
        <v>5010.3999999999996</v>
      </c>
      <c r="G1743" s="26">
        <f>G1776</f>
        <v>5010.3999999999996</v>
      </c>
    </row>
    <row r="1744" spans="1:7" ht="22.5" x14ac:dyDescent="0.25">
      <c r="A1744" s="12" t="s">
        <v>1878</v>
      </c>
      <c r="B1744" s="13" t="s">
        <v>16</v>
      </c>
      <c r="C1744" s="13" t="s">
        <v>3</v>
      </c>
      <c r="D1744" s="17" t="s">
        <v>1379</v>
      </c>
      <c r="E1744" s="14">
        <v>88</v>
      </c>
      <c r="F1744" s="14">
        <v>37.880000000000003</v>
      </c>
      <c r="G1744" s="15">
        <f>ROUND(E1744*F1744,2)</f>
        <v>3333.44</v>
      </c>
    </row>
    <row r="1745" spans="1:7" ht="67.5" x14ac:dyDescent="0.25">
      <c r="A1745" s="16"/>
      <c r="B1745" s="16"/>
      <c r="C1745" s="16"/>
      <c r="D1745" s="17" t="s">
        <v>1380</v>
      </c>
      <c r="E1745" s="16"/>
      <c r="F1745" s="16"/>
      <c r="G1745" s="16"/>
    </row>
    <row r="1746" spans="1:7" ht="22.5" x14ac:dyDescent="0.25">
      <c r="A1746" s="12" t="s">
        <v>1879</v>
      </c>
      <c r="B1746" s="13" t="s">
        <v>16</v>
      </c>
      <c r="C1746" s="13" t="s">
        <v>3</v>
      </c>
      <c r="D1746" s="17" t="s">
        <v>1382</v>
      </c>
      <c r="E1746" s="14">
        <v>44</v>
      </c>
      <c r="F1746" s="14">
        <v>37.880000000000003</v>
      </c>
      <c r="G1746" s="15">
        <f>ROUND(E1746*F1746,2)</f>
        <v>1666.72</v>
      </c>
    </row>
    <row r="1747" spans="1:7" ht="67.5" x14ac:dyDescent="0.25">
      <c r="A1747" s="16"/>
      <c r="B1747" s="16"/>
      <c r="C1747" s="16"/>
      <c r="D1747" s="17" t="s">
        <v>1383</v>
      </c>
      <c r="E1747" s="16"/>
      <c r="F1747" s="16"/>
      <c r="G1747" s="16"/>
    </row>
    <row r="1748" spans="1:7" x14ac:dyDescent="0.25">
      <c r="A1748" s="12" t="s">
        <v>1880</v>
      </c>
      <c r="B1748" s="13" t="s">
        <v>16</v>
      </c>
      <c r="C1748" s="13" t="s">
        <v>3</v>
      </c>
      <c r="D1748" s="17" t="s">
        <v>1385</v>
      </c>
      <c r="E1748" s="14">
        <v>44</v>
      </c>
      <c r="F1748" s="14">
        <v>0.01</v>
      </c>
      <c r="G1748" s="15">
        <f>ROUND(E1748*F1748,2)</f>
        <v>0.44</v>
      </c>
    </row>
    <row r="1749" spans="1:7" ht="22.5" x14ac:dyDescent="0.25">
      <c r="A1749" s="16"/>
      <c r="B1749" s="16"/>
      <c r="C1749" s="16"/>
      <c r="D1749" s="17" t="s">
        <v>1386</v>
      </c>
      <c r="E1749" s="16"/>
      <c r="F1749" s="16"/>
      <c r="G1749" s="16"/>
    </row>
    <row r="1750" spans="1:7" x14ac:dyDescent="0.25">
      <c r="A1750" s="12" t="s">
        <v>1881</v>
      </c>
      <c r="B1750" s="13" t="s">
        <v>16</v>
      </c>
      <c r="C1750" s="13" t="s">
        <v>3</v>
      </c>
      <c r="D1750" s="17" t="s">
        <v>1388</v>
      </c>
      <c r="E1750" s="14">
        <v>44</v>
      </c>
      <c r="F1750" s="14">
        <v>0.01</v>
      </c>
      <c r="G1750" s="15">
        <f>ROUND(E1750*F1750,2)</f>
        <v>0.44</v>
      </c>
    </row>
    <row r="1751" spans="1:7" ht="22.5" x14ac:dyDescent="0.25">
      <c r="A1751" s="16"/>
      <c r="B1751" s="16"/>
      <c r="C1751" s="16"/>
      <c r="D1751" s="17" t="s">
        <v>1389</v>
      </c>
      <c r="E1751" s="16"/>
      <c r="F1751" s="16"/>
      <c r="G1751" s="16"/>
    </row>
    <row r="1752" spans="1:7" x14ac:dyDescent="0.25">
      <c r="A1752" s="12" t="s">
        <v>1882</v>
      </c>
      <c r="B1752" s="13" t="s">
        <v>16</v>
      </c>
      <c r="C1752" s="13" t="s">
        <v>3</v>
      </c>
      <c r="D1752" s="17" t="s">
        <v>1391</v>
      </c>
      <c r="E1752" s="14">
        <v>44</v>
      </c>
      <c r="F1752" s="14">
        <v>0.01</v>
      </c>
      <c r="G1752" s="15">
        <f>ROUND(E1752*F1752,2)</f>
        <v>0.44</v>
      </c>
    </row>
    <row r="1753" spans="1:7" ht="22.5" x14ac:dyDescent="0.25">
      <c r="A1753" s="16"/>
      <c r="B1753" s="16"/>
      <c r="C1753" s="16"/>
      <c r="D1753" s="17" t="s">
        <v>1392</v>
      </c>
      <c r="E1753" s="16"/>
      <c r="F1753" s="16"/>
      <c r="G1753" s="16"/>
    </row>
    <row r="1754" spans="1:7" x14ac:dyDescent="0.25">
      <c r="A1754" s="12" t="s">
        <v>1883</v>
      </c>
      <c r="B1754" s="13" t="s">
        <v>16</v>
      </c>
      <c r="C1754" s="13" t="s">
        <v>3</v>
      </c>
      <c r="D1754" s="17" t="s">
        <v>1394</v>
      </c>
      <c r="E1754" s="14">
        <v>44</v>
      </c>
      <c r="F1754" s="14">
        <v>0.01</v>
      </c>
      <c r="G1754" s="15">
        <f>ROUND(E1754*F1754,2)</f>
        <v>0.44</v>
      </c>
    </row>
    <row r="1755" spans="1:7" ht="22.5" x14ac:dyDescent="0.25">
      <c r="A1755" s="16"/>
      <c r="B1755" s="16"/>
      <c r="C1755" s="16"/>
      <c r="D1755" s="17" t="s">
        <v>1395</v>
      </c>
      <c r="E1755" s="16"/>
      <c r="F1755" s="16"/>
      <c r="G1755" s="16"/>
    </row>
    <row r="1756" spans="1:7" x14ac:dyDescent="0.25">
      <c r="A1756" s="12" t="s">
        <v>1884</v>
      </c>
      <c r="B1756" s="13" t="s">
        <v>16</v>
      </c>
      <c r="C1756" s="13" t="s">
        <v>3</v>
      </c>
      <c r="D1756" s="17" t="s">
        <v>1397</v>
      </c>
      <c r="E1756" s="14">
        <v>44</v>
      </c>
      <c r="F1756" s="14">
        <v>0.01</v>
      </c>
      <c r="G1756" s="15">
        <f>ROUND(E1756*F1756,2)</f>
        <v>0.44</v>
      </c>
    </row>
    <row r="1757" spans="1:7" ht="22.5" x14ac:dyDescent="0.25">
      <c r="A1757" s="16"/>
      <c r="B1757" s="16"/>
      <c r="C1757" s="16"/>
      <c r="D1757" s="17" t="s">
        <v>1398</v>
      </c>
      <c r="E1757" s="16"/>
      <c r="F1757" s="16"/>
      <c r="G1757" s="16"/>
    </row>
    <row r="1758" spans="1:7" x14ac:dyDescent="0.25">
      <c r="A1758" s="12" t="s">
        <v>1885</v>
      </c>
      <c r="B1758" s="13" t="s">
        <v>16</v>
      </c>
      <c r="C1758" s="13" t="s">
        <v>3</v>
      </c>
      <c r="D1758" s="17" t="s">
        <v>1400</v>
      </c>
      <c r="E1758" s="14">
        <v>132</v>
      </c>
      <c r="F1758" s="14">
        <v>0.01</v>
      </c>
      <c r="G1758" s="15">
        <f>ROUND(E1758*F1758,2)</f>
        <v>1.32</v>
      </c>
    </row>
    <row r="1759" spans="1:7" ht="22.5" x14ac:dyDescent="0.25">
      <c r="A1759" s="16"/>
      <c r="B1759" s="16"/>
      <c r="C1759" s="16"/>
      <c r="D1759" s="17" t="s">
        <v>1401</v>
      </c>
      <c r="E1759" s="16"/>
      <c r="F1759" s="16"/>
      <c r="G1759" s="16"/>
    </row>
    <row r="1760" spans="1:7" x14ac:dyDescent="0.25">
      <c r="A1760" s="12" t="s">
        <v>1886</v>
      </c>
      <c r="B1760" s="13" t="s">
        <v>16</v>
      </c>
      <c r="C1760" s="13" t="s">
        <v>3</v>
      </c>
      <c r="D1760" s="17" t="s">
        <v>1403</v>
      </c>
      <c r="E1760" s="14">
        <v>88</v>
      </c>
      <c r="F1760" s="14">
        <v>0.01</v>
      </c>
      <c r="G1760" s="15">
        <f>ROUND(E1760*F1760,2)</f>
        <v>0.88</v>
      </c>
    </row>
    <row r="1761" spans="1:7" ht="22.5" x14ac:dyDescent="0.25">
      <c r="A1761" s="16"/>
      <c r="B1761" s="16"/>
      <c r="C1761" s="16"/>
      <c r="D1761" s="17" t="s">
        <v>1404</v>
      </c>
      <c r="E1761" s="16"/>
      <c r="F1761" s="16"/>
      <c r="G1761" s="16"/>
    </row>
    <row r="1762" spans="1:7" x14ac:dyDescent="0.25">
      <c r="A1762" s="12" t="s">
        <v>1887</v>
      </c>
      <c r="B1762" s="13" t="s">
        <v>16</v>
      </c>
      <c r="C1762" s="13" t="s">
        <v>3</v>
      </c>
      <c r="D1762" s="17" t="s">
        <v>1406</v>
      </c>
      <c r="E1762" s="14">
        <v>44</v>
      </c>
      <c r="F1762" s="14">
        <v>0.01</v>
      </c>
      <c r="G1762" s="15">
        <f>ROUND(E1762*F1762,2)</f>
        <v>0.44</v>
      </c>
    </row>
    <row r="1763" spans="1:7" ht="22.5" x14ac:dyDescent="0.25">
      <c r="A1763" s="16"/>
      <c r="B1763" s="16"/>
      <c r="C1763" s="16"/>
      <c r="D1763" s="17" t="s">
        <v>1407</v>
      </c>
      <c r="E1763" s="16"/>
      <c r="F1763" s="16"/>
      <c r="G1763" s="16"/>
    </row>
    <row r="1764" spans="1:7" x14ac:dyDescent="0.25">
      <c r="A1764" s="12" t="s">
        <v>1888</v>
      </c>
      <c r="B1764" s="13" t="s">
        <v>16</v>
      </c>
      <c r="C1764" s="13" t="s">
        <v>3</v>
      </c>
      <c r="D1764" s="17" t="s">
        <v>1409</v>
      </c>
      <c r="E1764" s="14">
        <v>88</v>
      </c>
      <c r="F1764" s="14">
        <v>0.01</v>
      </c>
      <c r="G1764" s="15">
        <f>ROUND(E1764*F1764,2)</f>
        <v>0.88</v>
      </c>
    </row>
    <row r="1765" spans="1:7" ht="22.5" x14ac:dyDescent="0.25">
      <c r="A1765" s="16"/>
      <c r="B1765" s="16"/>
      <c r="C1765" s="16"/>
      <c r="D1765" s="17" t="s">
        <v>1410</v>
      </c>
      <c r="E1765" s="16"/>
      <c r="F1765" s="16"/>
      <c r="G1765" s="16"/>
    </row>
    <row r="1766" spans="1:7" x14ac:dyDescent="0.25">
      <c r="A1766" s="12" t="s">
        <v>1889</v>
      </c>
      <c r="B1766" s="13" t="s">
        <v>16</v>
      </c>
      <c r="C1766" s="13" t="s">
        <v>3</v>
      </c>
      <c r="D1766" s="17" t="s">
        <v>1412</v>
      </c>
      <c r="E1766" s="14">
        <v>88</v>
      </c>
      <c r="F1766" s="14">
        <v>0.01</v>
      </c>
      <c r="G1766" s="15">
        <f>ROUND(E1766*F1766,2)</f>
        <v>0.88</v>
      </c>
    </row>
    <row r="1767" spans="1:7" ht="22.5" x14ac:dyDescent="0.25">
      <c r="A1767" s="16"/>
      <c r="B1767" s="16"/>
      <c r="C1767" s="16"/>
      <c r="D1767" s="17" t="s">
        <v>1413</v>
      </c>
      <c r="E1767" s="16"/>
      <c r="F1767" s="16"/>
      <c r="G1767" s="16"/>
    </row>
    <row r="1768" spans="1:7" x14ac:dyDescent="0.25">
      <c r="A1768" s="12" t="s">
        <v>1890</v>
      </c>
      <c r="B1768" s="13" t="s">
        <v>16</v>
      </c>
      <c r="C1768" s="13" t="s">
        <v>3</v>
      </c>
      <c r="D1768" s="17" t="s">
        <v>1415</v>
      </c>
      <c r="E1768" s="14">
        <v>44</v>
      </c>
      <c r="F1768" s="14">
        <v>0.01</v>
      </c>
      <c r="G1768" s="15">
        <f>ROUND(E1768*F1768,2)</f>
        <v>0.44</v>
      </c>
    </row>
    <row r="1769" spans="1:7" ht="22.5" x14ac:dyDescent="0.25">
      <c r="A1769" s="16"/>
      <c r="B1769" s="16"/>
      <c r="C1769" s="16"/>
      <c r="D1769" s="17" t="s">
        <v>1416</v>
      </c>
      <c r="E1769" s="16"/>
      <c r="F1769" s="16"/>
      <c r="G1769" s="16"/>
    </row>
    <row r="1770" spans="1:7" x14ac:dyDescent="0.25">
      <c r="A1770" s="12" t="s">
        <v>1891</v>
      </c>
      <c r="B1770" s="13" t="s">
        <v>16</v>
      </c>
      <c r="C1770" s="13" t="s">
        <v>3</v>
      </c>
      <c r="D1770" s="17" t="s">
        <v>1418</v>
      </c>
      <c r="E1770" s="14">
        <v>132</v>
      </c>
      <c r="F1770" s="14">
        <v>0.01</v>
      </c>
      <c r="G1770" s="15">
        <f>ROUND(E1770*F1770,2)</f>
        <v>1.32</v>
      </c>
    </row>
    <row r="1771" spans="1:7" ht="22.5" x14ac:dyDescent="0.25">
      <c r="A1771" s="16"/>
      <c r="B1771" s="16"/>
      <c r="C1771" s="16"/>
      <c r="D1771" s="17" t="s">
        <v>1419</v>
      </c>
      <c r="E1771" s="16"/>
      <c r="F1771" s="16"/>
      <c r="G1771" s="16"/>
    </row>
    <row r="1772" spans="1:7" x14ac:dyDescent="0.25">
      <c r="A1772" s="12" t="s">
        <v>1892</v>
      </c>
      <c r="B1772" s="13" t="s">
        <v>16</v>
      </c>
      <c r="C1772" s="13" t="s">
        <v>3</v>
      </c>
      <c r="D1772" s="17" t="s">
        <v>1421</v>
      </c>
      <c r="E1772" s="14">
        <v>44</v>
      </c>
      <c r="F1772" s="14">
        <v>0.01</v>
      </c>
      <c r="G1772" s="15">
        <f>ROUND(E1772*F1772,2)</f>
        <v>0.44</v>
      </c>
    </row>
    <row r="1773" spans="1:7" ht="22.5" x14ac:dyDescent="0.25">
      <c r="A1773" s="16"/>
      <c r="B1773" s="16"/>
      <c r="C1773" s="16"/>
      <c r="D1773" s="17" t="s">
        <v>1422</v>
      </c>
      <c r="E1773" s="16"/>
      <c r="F1773" s="16"/>
      <c r="G1773" s="16"/>
    </row>
    <row r="1774" spans="1:7" x14ac:dyDescent="0.25">
      <c r="A1774" s="12" t="s">
        <v>1893</v>
      </c>
      <c r="B1774" s="13" t="s">
        <v>16</v>
      </c>
      <c r="C1774" s="13" t="s">
        <v>3</v>
      </c>
      <c r="D1774" s="17" t="s">
        <v>1424</v>
      </c>
      <c r="E1774" s="14">
        <v>144</v>
      </c>
      <c r="F1774" s="14">
        <v>0.01</v>
      </c>
      <c r="G1774" s="15">
        <f>ROUND(E1774*F1774,2)</f>
        <v>1.44</v>
      </c>
    </row>
    <row r="1775" spans="1:7" ht="22.5" x14ac:dyDescent="0.25">
      <c r="A1775" s="16"/>
      <c r="B1775" s="16"/>
      <c r="C1775" s="16"/>
      <c r="D1775" s="17" t="s">
        <v>1425</v>
      </c>
      <c r="E1775" s="16"/>
      <c r="F1775" s="16"/>
      <c r="G1775" s="16"/>
    </row>
    <row r="1776" spans="1:7" x14ac:dyDescent="0.25">
      <c r="A1776" s="16"/>
      <c r="B1776" s="16"/>
      <c r="C1776" s="16"/>
      <c r="D1776" s="35" t="s">
        <v>1894</v>
      </c>
      <c r="E1776" s="14">
        <v>1</v>
      </c>
      <c r="F1776" s="18">
        <f>G1744+G1746+G1748+G1750+G1752+G1754+G1756+G1758+G1760+G1762+G1764+G1766+G1768+G1770+G1772+G1774</f>
        <v>5010.3999999999996</v>
      </c>
      <c r="G1776" s="18">
        <f>ROUND(E1776*F1776,2)</f>
        <v>5010.3999999999996</v>
      </c>
    </row>
    <row r="1777" spans="1:7" ht="0.95" customHeight="1" x14ac:dyDescent="0.25">
      <c r="A1777" s="19"/>
      <c r="B1777" s="19"/>
      <c r="C1777" s="19"/>
      <c r="D1777" s="36"/>
      <c r="E1777" s="19"/>
      <c r="F1777" s="19"/>
      <c r="G1777" s="19"/>
    </row>
    <row r="1778" spans="1:7" x14ac:dyDescent="0.25">
      <c r="A1778" s="16"/>
      <c r="B1778" s="16"/>
      <c r="C1778" s="16"/>
      <c r="D1778" s="35" t="s">
        <v>1895</v>
      </c>
      <c r="E1778" s="14">
        <v>1</v>
      </c>
      <c r="F1778" s="18">
        <f>G1727+G1736+G1743</f>
        <v>60880.3</v>
      </c>
      <c r="G1778" s="18">
        <f>ROUND(E1778*F1778,2)</f>
        <v>60880.3</v>
      </c>
    </row>
    <row r="1779" spans="1:7" ht="0.95" customHeight="1" x14ac:dyDescent="0.25">
      <c r="A1779" s="19"/>
      <c r="B1779" s="19"/>
      <c r="C1779" s="19"/>
      <c r="D1779" s="36"/>
      <c r="E1779" s="19"/>
      <c r="F1779" s="19"/>
      <c r="G1779" s="19"/>
    </row>
    <row r="1780" spans="1:7" x14ac:dyDescent="0.25">
      <c r="A1780" s="23" t="s">
        <v>1896</v>
      </c>
      <c r="B1780" s="23" t="s">
        <v>9</v>
      </c>
      <c r="C1780" s="23" t="s">
        <v>10</v>
      </c>
      <c r="D1780" s="38" t="s">
        <v>1429</v>
      </c>
      <c r="E1780" s="24">
        <f>E1818</f>
        <v>1</v>
      </c>
      <c r="F1780" s="24">
        <f>F1818</f>
        <v>50086.15</v>
      </c>
      <c r="G1780" s="24">
        <f>G1818</f>
        <v>50086.15</v>
      </c>
    </row>
    <row r="1781" spans="1:7" x14ac:dyDescent="0.25">
      <c r="A1781" s="25" t="s">
        <v>1897</v>
      </c>
      <c r="B1781" s="25" t="s">
        <v>9</v>
      </c>
      <c r="C1781" s="25" t="s">
        <v>10</v>
      </c>
      <c r="D1781" s="39" t="s">
        <v>1209</v>
      </c>
      <c r="E1781" s="26">
        <f>E1784</f>
        <v>1</v>
      </c>
      <c r="F1781" s="26">
        <f>F1784</f>
        <v>6776.14</v>
      </c>
      <c r="G1781" s="26">
        <f>G1784</f>
        <v>6776.14</v>
      </c>
    </row>
    <row r="1782" spans="1:7" x14ac:dyDescent="0.25">
      <c r="A1782" s="12" t="s">
        <v>1898</v>
      </c>
      <c r="B1782" s="13" t="s">
        <v>16</v>
      </c>
      <c r="C1782" s="13" t="s">
        <v>3</v>
      </c>
      <c r="D1782" s="17" t="s">
        <v>1899</v>
      </c>
      <c r="E1782" s="14">
        <v>2</v>
      </c>
      <c r="F1782" s="14">
        <v>3388.07</v>
      </c>
      <c r="G1782" s="15">
        <f>ROUND(E1782*F1782,2)</f>
        <v>6776.14</v>
      </c>
    </row>
    <row r="1783" spans="1:7" ht="258.75" x14ac:dyDescent="0.25">
      <c r="A1783" s="16"/>
      <c r="B1783" s="16"/>
      <c r="C1783" s="16"/>
      <c r="D1783" s="17" t="s">
        <v>1900</v>
      </c>
      <c r="E1783" s="16"/>
      <c r="F1783" s="16"/>
      <c r="G1783" s="16"/>
    </row>
    <row r="1784" spans="1:7" x14ac:dyDescent="0.25">
      <c r="A1784" s="16"/>
      <c r="B1784" s="16"/>
      <c r="C1784" s="16"/>
      <c r="D1784" s="35" t="s">
        <v>1901</v>
      </c>
      <c r="E1784" s="14">
        <v>1</v>
      </c>
      <c r="F1784" s="18">
        <f>G1782</f>
        <v>6776.14</v>
      </c>
      <c r="G1784" s="18">
        <f>ROUND(E1784*F1784,2)</f>
        <v>6776.14</v>
      </c>
    </row>
    <row r="1785" spans="1:7" ht="0.95" customHeight="1" x14ac:dyDescent="0.25">
      <c r="A1785" s="19"/>
      <c r="B1785" s="19"/>
      <c r="C1785" s="19"/>
      <c r="D1785" s="36"/>
      <c r="E1785" s="19"/>
      <c r="F1785" s="19"/>
      <c r="G1785" s="19"/>
    </row>
    <row r="1786" spans="1:7" x14ac:dyDescent="0.25">
      <c r="A1786" s="25" t="s">
        <v>1902</v>
      </c>
      <c r="B1786" s="25" t="s">
        <v>9</v>
      </c>
      <c r="C1786" s="25" t="s">
        <v>10</v>
      </c>
      <c r="D1786" s="39" t="s">
        <v>1316</v>
      </c>
      <c r="E1786" s="26">
        <f>E1789</f>
        <v>1</v>
      </c>
      <c r="F1786" s="26">
        <f>F1789</f>
        <v>24152.99</v>
      </c>
      <c r="G1786" s="26">
        <f>G1789</f>
        <v>24152.99</v>
      </c>
    </row>
    <row r="1787" spans="1:7" x14ac:dyDescent="0.25">
      <c r="A1787" s="12" t="s">
        <v>1903</v>
      </c>
      <c r="B1787" s="13" t="s">
        <v>16</v>
      </c>
      <c r="C1787" s="13" t="s">
        <v>53</v>
      </c>
      <c r="D1787" s="17" t="s">
        <v>1437</v>
      </c>
      <c r="E1787" s="14">
        <v>437</v>
      </c>
      <c r="F1787" s="14">
        <v>55.27</v>
      </c>
      <c r="G1787" s="15">
        <f>ROUND(E1787*F1787,2)</f>
        <v>24152.99</v>
      </c>
    </row>
    <row r="1788" spans="1:7" ht="146.25" x14ac:dyDescent="0.25">
      <c r="A1788" s="16"/>
      <c r="B1788" s="16"/>
      <c r="C1788" s="16"/>
      <c r="D1788" s="17" t="s">
        <v>1438</v>
      </c>
      <c r="E1788" s="16"/>
      <c r="F1788" s="16"/>
      <c r="G1788" s="16"/>
    </row>
    <row r="1789" spans="1:7" x14ac:dyDescent="0.25">
      <c r="A1789" s="16"/>
      <c r="B1789" s="16"/>
      <c r="C1789" s="16"/>
      <c r="D1789" s="35" t="s">
        <v>1904</v>
      </c>
      <c r="E1789" s="14">
        <v>1</v>
      </c>
      <c r="F1789" s="18">
        <f>G1787</f>
        <v>24152.99</v>
      </c>
      <c r="G1789" s="18">
        <f>ROUND(E1789*F1789,2)</f>
        <v>24152.99</v>
      </c>
    </row>
    <row r="1790" spans="1:7" ht="0.95" customHeight="1" x14ac:dyDescent="0.25">
      <c r="A1790" s="19"/>
      <c r="B1790" s="19"/>
      <c r="C1790" s="19"/>
      <c r="D1790" s="36"/>
      <c r="E1790" s="19"/>
      <c r="F1790" s="19"/>
      <c r="G1790" s="19"/>
    </row>
    <row r="1791" spans="1:7" x14ac:dyDescent="0.25">
      <c r="A1791" s="25" t="s">
        <v>1905</v>
      </c>
      <c r="B1791" s="25" t="s">
        <v>9</v>
      </c>
      <c r="C1791" s="25" t="s">
        <v>10</v>
      </c>
      <c r="D1791" s="39" t="s">
        <v>1377</v>
      </c>
      <c r="E1791" s="26">
        <f>E1796</f>
        <v>1</v>
      </c>
      <c r="F1791" s="26">
        <f>F1796</f>
        <v>14076.64</v>
      </c>
      <c r="G1791" s="26">
        <f>G1796</f>
        <v>14076.64</v>
      </c>
    </row>
    <row r="1792" spans="1:7" x14ac:dyDescent="0.25">
      <c r="A1792" s="12" t="s">
        <v>1906</v>
      </c>
      <c r="B1792" s="13" t="s">
        <v>16</v>
      </c>
      <c r="C1792" s="13" t="s">
        <v>3</v>
      </c>
      <c r="D1792" s="17" t="s">
        <v>1442</v>
      </c>
      <c r="E1792" s="14">
        <v>32</v>
      </c>
      <c r="F1792" s="14">
        <v>420.91</v>
      </c>
      <c r="G1792" s="15">
        <f>ROUND(E1792*F1792,2)</f>
        <v>13469.12</v>
      </c>
    </row>
    <row r="1793" spans="1:7" ht="112.5" x14ac:dyDescent="0.25">
      <c r="A1793" s="16"/>
      <c r="B1793" s="16"/>
      <c r="C1793" s="16"/>
      <c r="D1793" s="17" t="s">
        <v>1443</v>
      </c>
      <c r="E1793" s="16"/>
      <c r="F1793" s="16"/>
      <c r="G1793" s="16"/>
    </row>
    <row r="1794" spans="1:7" x14ac:dyDescent="0.25">
      <c r="A1794" s="12" t="s">
        <v>1907</v>
      </c>
      <c r="B1794" s="13" t="s">
        <v>16</v>
      </c>
      <c r="C1794" s="13" t="s">
        <v>3</v>
      </c>
      <c r="D1794" s="17" t="s">
        <v>1445</v>
      </c>
      <c r="E1794" s="14">
        <v>1</v>
      </c>
      <c r="F1794" s="14">
        <v>607.52</v>
      </c>
      <c r="G1794" s="15">
        <f>ROUND(E1794*F1794,2)</f>
        <v>607.52</v>
      </c>
    </row>
    <row r="1795" spans="1:7" ht="101.25" x14ac:dyDescent="0.25">
      <c r="A1795" s="16"/>
      <c r="B1795" s="16"/>
      <c r="C1795" s="16"/>
      <c r="D1795" s="17" t="s">
        <v>1446</v>
      </c>
      <c r="E1795" s="16"/>
      <c r="F1795" s="16"/>
      <c r="G1795" s="16"/>
    </row>
    <row r="1796" spans="1:7" x14ac:dyDescent="0.25">
      <c r="A1796" s="16"/>
      <c r="B1796" s="16"/>
      <c r="C1796" s="16"/>
      <c r="D1796" s="35" t="s">
        <v>1908</v>
      </c>
      <c r="E1796" s="14">
        <v>1</v>
      </c>
      <c r="F1796" s="18">
        <f>G1792+G1794</f>
        <v>14076.64</v>
      </c>
      <c r="G1796" s="18">
        <f>ROUND(E1796*F1796,2)</f>
        <v>14076.64</v>
      </c>
    </row>
    <row r="1797" spans="1:7" ht="0.95" customHeight="1" x14ac:dyDescent="0.25">
      <c r="A1797" s="19"/>
      <c r="B1797" s="19"/>
      <c r="C1797" s="19"/>
      <c r="D1797" s="36"/>
      <c r="E1797" s="19"/>
      <c r="F1797" s="19"/>
      <c r="G1797" s="19"/>
    </row>
    <row r="1798" spans="1:7" x14ac:dyDescent="0.25">
      <c r="A1798" s="25" t="s">
        <v>1909</v>
      </c>
      <c r="B1798" s="25" t="s">
        <v>9</v>
      </c>
      <c r="C1798" s="25" t="s">
        <v>10</v>
      </c>
      <c r="D1798" s="39" t="s">
        <v>1449</v>
      </c>
      <c r="E1798" s="26">
        <f>E1811</f>
        <v>1</v>
      </c>
      <c r="F1798" s="26">
        <f>F1811</f>
        <v>4296.5</v>
      </c>
      <c r="G1798" s="26">
        <f>G1811</f>
        <v>4296.5</v>
      </c>
    </row>
    <row r="1799" spans="1:7" ht="22.5" x14ac:dyDescent="0.25">
      <c r="A1799" s="12" t="s">
        <v>1910</v>
      </c>
      <c r="B1799" s="13" t="s">
        <v>16</v>
      </c>
      <c r="C1799" s="13" t="s">
        <v>3</v>
      </c>
      <c r="D1799" s="17" t="s">
        <v>1451</v>
      </c>
      <c r="E1799" s="14">
        <v>1</v>
      </c>
      <c r="F1799" s="14">
        <v>810.02</v>
      </c>
      <c r="G1799" s="15">
        <f>ROUND(E1799*F1799,2)</f>
        <v>810.02</v>
      </c>
    </row>
    <row r="1800" spans="1:7" ht="191.25" x14ac:dyDescent="0.25">
      <c r="A1800" s="16"/>
      <c r="B1800" s="16"/>
      <c r="C1800" s="16"/>
      <c r="D1800" s="17" t="s">
        <v>1452</v>
      </c>
      <c r="E1800" s="16"/>
      <c r="F1800" s="16"/>
      <c r="G1800" s="16"/>
    </row>
    <row r="1801" spans="1:7" x14ac:dyDescent="0.25">
      <c r="A1801" s="12" t="s">
        <v>1911</v>
      </c>
      <c r="B1801" s="13" t="s">
        <v>16</v>
      </c>
      <c r="C1801" s="13" t="s">
        <v>3</v>
      </c>
      <c r="D1801" s="17" t="s">
        <v>1454</v>
      </c>
      <c r="E1801" s="14">
        <v>13</v>
      </c>
      <c r="F1801" s="14">
        <v>148.93</v>
      </c>
      <c r="G1801" s="15">
        <f>ROUND(E1801*F1801,2)</f>
        <v>1936.09</v>
      </c>
    </row>
    <row r="1802" spans="1:7" ht="123.75" x14ac:dyDescent="0.25">
      <c r="A1802" s="16"/>
      <c r="B1802" s="16"/>
      <c r="C1802" s="16"/>
      <c r="D1802" s="17" t="s">
        <v>1455</v>
      </c>
      <c r="E1802" s="16"/>
      <c r="F1802" s="16"/>
      <c r="G1802" s="16"/>
    </row>
    <row r="1803" spans="1:7" ht="22.5" x14ac:dyDescent="0.25">
      <c r="A1803" s="12" t="s">
        <v>1912</v>
      </c>
      <c r="B1803" s="13" t="s">
        <v>16</v>
      </c>
      <c r="C1803" s="13" t="s">
        <v>142</v>
      </c>
      <c r="D1803" s="17" t="s">
        <v>1457</v>
      </c>
      <c r="E1803" s="14">
        <v>140</v>
      </c>
      <c r="F1803" s="14">
        <v>7.38</v>
      </c>
      <c r="G1803" s="15">
        <f>ROUND(E1803*F1803,2)</f>
        <v>1033.2</v>
      </c>
    </row>
    <row r="1804" spans="1:7" ht="112.5" x14ac:dyDescent="0.25">
      <c r="A1804" s="16"/>
      <c r="B1804" s="16"/>
      <c r="C1804" s="16"/>
      <c r="D1804" s="17" t="s">
        <v>1458</v>
      </c>
      <c r="E1804" s="16"/>
      <c r="F1804" s="16"/>
      <c r="G1804" s="16"/>
    </row>
    <row r="1805" spans="1:7" x14ac:dyDescent="0.25">
      <c r="A1805" s="12" t="s">
        <v>1913</v>
      </c>
      <c r="B1805" s="13" t="s">
        <v>16</v>
      </c>
      <c r="C1805" s="13" t="s">
        <v>3</v>
      </c>
      <c r="D1805" s="17" t="s">
        <v>1460</v>
      </c>
      <c r="E1805" s="14">
        <v>1</v>
      </c>
      <c r="F1805" s="14">
        <v>50.29</v>
      </c>
      <c r="G1805" s="15">
        <f>ROUND(E1805*F1805,2)</f>
        <v>50.29</v>
      </c>
    </row>
    <row r="1806" spans="1:7" ht="101.25" x14ac:dyDescent="0.25">
      <c r="A1806" s="16"/>
      <c r="B1806" s="16"/>
      <c r="C1806" s="16"/>
      <c r="D1806" s="17" t="s">
        <v>1461</v>
      </c>
      <c r="E1806" s="16"/>
      <c r="F1806" s="16"/>
      <c r="G1806" s="16"/>
    </row>
    <row r="1807" spans="1:7" x14ac:dyDescent="0.25">
      <c r="A1807" s="12" t="s">
        <v>1914</v>
      </c>
      <c r="B1807" s="13" t="s">
        <v>16</v>
      </c>
      <c r="C1807" s="13" t="s">
        <v>3</v>
      </c>
      <c r="D1807" s="17" t="s">
        <v>1463</v>
      </c>
      <c r="E1807" s="14">
        <v>14</v>
      </c>
      <c r="F1807" s="14">
        <v>32.65</v>
      </c>
      <c r="G1807" s="15">
        <f>ROUND(E1807*F1807,2)</f>
        <v>457.1</v>
      </c>
    </row>
    <row r="1808" spans="1:7" ht="78.75" x14ac:dyDescent="0.25">
      <c r="A1808" s="16"/>
      <c r="B1808" s="16"/>
      <c r="C1808" s="16"/>
      <c r="D1808" s="17" t="s">
        <v>1464</v>
      </c>
      <c r="E1808" s="16"/>
      <c r="F1808" s="16"/>
      <c r="G1808" s="16"/>
    </row>
    <row r="1809" spans="1:7" ht="22.5" x14ac:dyDescent="0.25">
      <c r="A1809" s="12" t="s">
        <v>1915</v>
      </c>
      <c r="B1809" s="13" t="s">
        <v>16</v>
      </c>
      <c r="C1809" s="13" t="s">
        <v>142</v>
      </c>
      <c r="D1809" s="17" t="s">
        <v>1466</v>
      </c>
      <c r="E1809" s="14">
        <v>5</v>
      </c>
      <c r="F1809" s="14">
        <v>1.96</v>
      </c>
      <c r="G1809" s="15">
        <f>ROUND(E1809*F1809,2)</f>
        <v>9.8000000000000007</v>
      </c>
    </row>
    <row r="1810" spans="1:7" ht="146.25" x14ac:dyDescent="0.25">
      <c r="A1810" s="16"/>
      <c r="B1810" s="16"/>
      <c r="C1810" s="16"/>
      <c r="D1810" s="17" t="s">
        <v>1467</v>
      </c>
      <c r="E1810" s="16"/>
      <c r="F1810" s="16"/>
      <c r="G1810" s="16"/>
    </row>
    <row r="1811" spans="1:7" x14ac:dyDescent="0.25">
      <c r="A1811" s="16"/>
      <c r="B1811" s="16"/>
      <c r="C1811" s="16"/>
      <c r="D1811" s="35" t="s">
        <v>1916</v>
      </c>
      <c r="E1811" s="14">
        <v>1</v>
      </c>
      <c r="F1811" s="18">
        <f>G1799+G1801+G1803+G1805+G1807+G1809</f>
        <v>4296.5</v>
      </c>
      <c r="G1811" s="18">
        <f>ROUND(E1811*F1811,2)</f>
        <v>4296.5</v>
      </c>
    </row>
    <row r="1812" spans="1:7" ht="0.95" customHeight="1" x14ac:dyDescent="0.25">
      <c r="A1812" s="19"/>
      <c r="B1812" s="19"/>
      <c r="C1812" s="19"/>
      <c r="D1812" s="36"/>
      <c r="E1812" s="19"/>
      <c r="F1812" s="19"/>
      <c r="G1812" s="19"/>
    </row>
    <row r="1813" spans="1:7" x14ac:dyDescent="0.25">
      <c r="A1813" s="25" t="s">
        <v>1917</v>
      </c>
      <c r="B1813" s="25" t="s">
        <v>9</v>
      </c>
      <c r="C1813" s="25" t="s">
        <v>10</v>
      </c>
      <c r="D1813" s="39" t="s">
        <v>1470</v>
      </c>
      <c r="E1813" s="26">
        <f>E1816</f>
        <v>1</v>
      </c>
      <c r="F1813" s="26">
        <f>F1816</f>
        <v>783.88</v>
      </c>
      <c r="G1813" s="26">
        <f>G1816</f>
        <v>783.88</v>
      </c>
    </row>
    <row r="1814" spans="1:7" ht="22.5" x14ac:dyDescent="0.25">
      <c r="A1814" s="12" t="s">
        <v>1918</v>
      </c>
      <c r="B1814" s="13" t="s">
        <v>16</v>
      </c>
      <c r="C1814" s="13" t="s">
        <v>3</v>
      </c>
      <c r="D1814" s="17" t="s">
        <v>1472</v>
      </c>
      <c r="E1814" s="14">
        <v>1</v>
      </c>
      <c r="F1814" s="14">
        <v>783.88</v>
      </c>
      <c r="G1814" s="15">
        <f>ROUND(E1814*F1814,2)</f>
        <v>783.88</v>
      </c>
    </row>
    <row r="1815" spans="1:7" ht="45" x14ac:dyDescent="0.25">
      <c r="A1815" s="16"/>
      <c r="B1815" s="16"/>
      <c r="C1815" s="16"/>
      <c r="D1815" s="17" t="s">
        <v>1473</v>
      </c>
      <c r="E1815" s="16"/>
      <c r="F1815" s="16"/>
      <c r="G1815" s="16"/>
    </row>
    <row r="1816" spans="1:7" x14ac:dyDescent="0.25">
      <c r="A1816" s="16"/>
      <c r="B1816" s="16"/>
      <c r="C1816" s="16"/>
      <c r="D1816" s="35" t="s">
        <v>1919</v>
      </c>
      <c r="E1816" s="14">
        <v>1</v>
      </c>
      <c r="F1816" s="18">
        <f>G1814</f>
        <v>783.88</v>
      </c>
      <c r="G1816" s="18">
        <f>ROUND(E1816*F1816,2)</f>
        <v>783.88</v>
      </c>
    </row>
    <row r="1817" spans="1:7" ht="0.95" customHeight="1" x14ac:dyDescent="0.25">
      <c r="A1817" s="19"/>
      <c r="B1817" s="19"/>
      <c r="C1817" s="19"/>
      <c r="D1817" s="36"/>
      <c r="E1817" s="19"/>
      <c r="F1817" s="19"/>
      <c r="G1817" s="19"/>
    </row>
    <row r="1818" spans="1:7" x14ac:dyDescent="0.25">
      <c r="A1818" s="16"/>
      <c r="B1818" s="16"/>
      <c r="C1818" s="16"/>
      <c r="D1818" s="35" t="s">
        <v>1920</v>
      </c>
      <c r="E1818" s="14">
        <v>1</v>
      </c>
      <c r="F1818" s="18">
        <f>G1781+G1786+G1791+G1798+G1813</f>
        <v>50086.15</v>
      </c>
      <c r="G1818" s="18">
        <f>ROUND(E1818*F1818,2)</f>
        <v>50086.15</v>
      </c>
    </row>
    <row r="1819" spans="1:7" ht="0.95" customHeight="1" x14ac:dyDescent="0.25">
      <c r="A1819" s="19"/>
      <c r="B1819" s="19"/>
      <c r="C1819" s="19"/>
      <c r="D1819" s="36"/>
      <c r="E1819" s="19"/>
      <c r="F1819" s="19"/>
      <c r="G1819" s="19"/>
    </row>
    <row r="1820" spans="1:7" ht="22.5" x14ac:dyDescent="0.25">
      <c r="A1820" s="23" t="s">
        <v>1921</v>
      </c>
      <c r="B1820" s="23" t="s">
        <v>9</v>
      </c>
      <c r="C1820" s="23" t="s">
        <v>10</v>
      </c>
      <c r="D1820" s="38" t="s">
        <v>1922</v>
      </c>
      <c r="E1820" s="24">
        <f>E1853</f>
        <v>1</v>
      </c>
      <c r="F1820" s="24">
        <f>F1853</f>
        <v>10367.4</v>
      </c>
      <c r="G1820" s="24">
        <f>G1853</f>
        <v>10367.4</v>
      </c>
    </row>
    <row r="1821" spans="1:7" x14ac:dyDescent="0.25">
      <c r="A1821" s="25" t="s">
        <v>1923</v>
      </c>
      <c r="B1821" s="25" t="s">
        <v>9</v>
      </c>
      <c r="C1821" s="25" t="s">
        <v>10</v>
      </c>
      <c r="D1821" s="39" t="s">
        <v>1209</v>
      </c>
      <c r="E1821" s="26">
        <f>E1832</f>
        <v>1</v>
      </c>
      <c r="F1821" s="26">
        <f>F1832</f>
        <v>3881.28</v>
      </c>
      <c r="G1821" s="26">
        <f>G1832</f>
        <v>3881.28</v>
      </c>
    </row>
    <row r="1822" spans="1:7" x14ac:dyDescent="0.25">
      <c r="A1822" s="12" t="s">
        <v>1924</v>
      </c>
      <c r="B1822" s="13" t="s">
        <v>16</v>
      </c>
      <c r="C1822" s="13" t="s">
        <v>3</v>
      </c>
      <c r="D1822" s="17" t="s">
        <v>1925</v>
      </c>
      <c r="E1822" s="14">
        <v>2</v>
      </c>
      <c r="F1822" s="14">
        <v>992.67</v>
      </c>
      <c r="G1822" s="15">
        <f>ROUND(E1822*F1822,2)</f>
        <v>1985.34</v>
      </c>
    </row>
    <row r="1823" spans="1:7" ht="202.5" x14ac:dyDescent="0.25">
      <c r="A1823" s="16"/>
      <c r="B1823" s="16"/>
      <c r="C1823" s="16"/>
      <c r="D1823" s="17" t="s">
        <v>1926</v>
      </c>
      <c r="E1823" s="16"/>
      <c r="F1823" s="16"/>
      <c r="G1823" s="16"/>
    </row>
    <row r="1824" spans="1:7" x14ac:dyDescent="0.25">
      <c r="A1824" s="12" t="s">
        <v>1927</v>
      </c>
      <c r="B1824" s="13" t="s">
        <v>16</v>
      </c>
      <c r="C1824" s="13" t="s">
        <v>3</v>
      </c>
      <c r="D1824" s="17" t="s">
        <v>1928</v>
      </c>
      <c r="E1824" s="14">
        <v>1</v>
      </c>
      <c r="F1824" s="14">
        <v>399.71</v>
      </c>
      <c r="G1824" s="15">
        <f>ROUND(E1824*F1824,2)</f>
        <v>399.71</v>
      </c>
    </row>
    <row r="1825" spans="1:7" ht="202.5" x14ac:dyDescent="0.25">
      <c r="A1825" s="16"/>
      <c r="B1825" s="16"/>
      <c r="C1825" s="16"/>
      <c r="D1825" s="17" t="s">
        <v>1929</v>
      </c>
      <c r="E1825" s="16"/>
      <c r="F1825" s="16"/>
      <c r="G1825" s="16"/>
    </row>
    <row r="1826" spans="1:7" x14ac:dyDescent="0.25">
      <c r="A1826" s="12" t="s">
        <v>1930</v>
      </c>
      <c r="B1826" s="13" t="s">
        <v>16</v>
      </c>
      <c r="C1826" s="13" t="s">
        <v>3</v>
      </c>
      <c r="D1826" s="17" t="s">
        <v>1931</v>
      </c>
      <c r="E1826" s="14">
        <v>1</v>
      </c>
      <c r="F1826" s="14">
        <v>399.71</v>
      </c>
      <c r="G1826" s="15">
        <f>ROUND(E1826*F1826,2)</f>
        <v>399.71</v>
      </c>
    </row>
    <row r="1827" spans="1:7" ht="202.5" x14ac:dyDescent="0.25">
      <c r="A1827" s="16"/>
      <c r="B1827" s="16"/>
      <c r="C1827" s="16"/>
      <c r="D1827" s="17" t="s">
        <v>1932</v>
      </c>
      <c r="E1827" s="16"/>
      <c r="F1827" s="16"/>
      <c r="G1827" s="16"/>
    </row>
    <row r="1828" spans="1:7" x14ac:dyDescent="0.25">
      <c r="A1828" s="12" t="s">
        <v>1933</v>
      </c>
      <c r="B1828" s="13" t="s">
        <v>16</v>
      </c>
      <c r="C1828" s="13" t="s">
        <v>3</v>
      </c>
      <c r="D1828" s="17" t="s">
        <v>1934</v>
      </c>
      <c r="E1828" s="14">
        <v>1</v>
      </c>
      <c r="F1828" s="14">
        <v>547.66</v>
      </c>
      <c r="G1828" s="15">
        <f>ROUND(E1828*F1828,2)</f>
        <v>547.66</v>
      </c>
    </row>
    <row r="1829" spans="1:7" ht="191.25" x14ac:dyDescent="0.25">
      <c r="A1829" s="16"/>
      <c r="B1829" s="16"/>
      <c r="C1829" s="16"/>
      <c r="D1829" s="17" t="s">
        <v>1935</v>
      </c>
      <c r="E1829" s="16"/>
      <c r="F1829" s="16"/>
      <c r="G1829" s="16"/>
    </row>
    <row r="1830" spans="1:7" x14ac:dyDescent="0.25">
      <c r="A1830" s="12" t="s">
        <v>1936</v>
      </c>
      <c r="B1830" s="13" t="s">
        <v>16</v>
      </c>
      <c r="C1830" s="13" t="s">
        <v>3</v>
      </c>
      <c r="D1830" s="17" t="s">
        <v>1937</v>
      </c>
      <c r="E1830" s="14">
        <v>2</v>
      </c>
      <c r="F1830" s="14">
        <v>274.43</v>
      </c>
      <c r="G1830" s="15">
        <f>ROUND(E1830*F1830,2)</f>
        <v>548.86</v>
      </c>
    </row>
    <row r="1831" spans="1:7" ht="78.75" x14ac:dyDescent="0.25">
      <c r="A1831" s="16"/>
      <c r="B1831" s="16"/>
      <c r="C1831" s="16"/>
      <c r="D1831" s="17" t="s">
        <v>1938</v>
      </c>
      <c r="E1831" s="16"/>
      <c r="F1831" s="16"/>
      <c r="G1831" s="16"/>
    </row>
    <row r="1832" spans="1:7" x14ac:dyDescent="0.25">
      <c r="A1832" s="16"/>
      <c r="B1832" s="16"/>
      <c r="C1832" s="16"/>
      <c r="D1832" s="35" t="s">
        <v>1939</v>
      </c>
      <c r="E1832" s="14">
        <v>1</v>
      </c>
      <c r="F1832" s="18">
        <f>G1822+G1824+G1826+G1828+G1830</f>
        <v>3881.28</v>
      </c>
      <c r="G1832" s="18">
        <f>ROUND(E1832*F1832,2)</f>
        <v>3881.28</v>
      </c>
    </row>
    <row r="1833" spans="1:7" ht="0.95" customHeight="1" x14ac:dyDescent="0.25">
      <c r="A1833" s="19"/>
      <c r="B1833" s="19"/>
      <c r="C1833" s="19"/>
      <c r="D1833" s="36"/>
      <c r="E1833" s="19"/>
      <c r="F1833" s="19"/>
      <c r="G1833" s="19"/>
    </row>
    <row r="1834" spans="1:7" x14ac:dyDescent="0.25">
      <c r="A1834" s="25" t="s">
        <v>1940</v>
      </c>
      <c r="B1834" s="25" t="s">
        <v>9</v>
      </c>
      <c r="C1834" s="25" t="s">
        <v>10</v>
      </c>
      <c r="D1834" s="39" t="s">
        <v>1316</v>
      </c>
      <c r="E1834" s="26">
        <f>E1841</f>
        <v>1</v>
      </c>
      <c r="F1834" s="26">
        <f>F1841</f>
        <v>4853.5200000000004</v>
      </c>
      <c r="G1834" s="26">
        <f>G1841</f>
        <v>4853.5200000000004</v>
      </c>
    </row>
    <row r="1835" spans="1:7" x14ac:dyDescent="0.25">
      <c r="A1835" s="12" t="s">
        <v>1941</v>
      </c>
      <c r="B1835" s="13" t="s">
        <v>16</v>
      </c>
      <c r="C1835" s="13" t="s">
        <v>3</v>
      </c>
      <c r="D1835" s="17" t="s">
        <v>1942</v>
      </c>
      <c r="E1835" s="14">
        <v>4</v>
      </c>
      <c r="F1835" s="14">
        <v>223.55</v>
      </c>
      <c r="G1835" s="15">
        <f>ROUND(E1835*F1835,2)</f>
        <v>894.2</v>
      </c>
    </row>
    <row r="1836" spans="1:7" ht="90" x14ac:dyDescent="0.25">
      <c r="A1836" s="16"/>
      <c r="B1836" s="16"/>
      <c r="C1836" s="16"/>
      <c r="D1836" s="17" t="s">
        <v>1943</v>
      </c>
      <c r="E1836" s="16"/>
      <c r="F1836" s="16"/>
      <c r="G1836" s="16"/>
    </row>
    <row r="1837" spans="1:7" ht="22.5" x14ac:dyDescent="0.25">
      <c r="A1837" s="12" t="s">
        <v>1944</v>
      </c>
      <c r="B1837" s="13" t="s">
        <v>16</v>
      </c>
      <c r="C1837" s="13" t="s">
        <v>142</v>
      </c>
      <c r="D1837" s="17" t="s">
        <v>1945</v>
      </c>
      <c r="E1837" s="14">
        <v>26</v>
      </c>
      <c r="F1837" s="14">
        <v>37.49</v>
      </c>
      <c r="G1837" s="15">
        <f>ROUND(E1837*F1837,2)</f>
        <v>974.74</v>
      </c>
    </row>
    <row r="1838" spans="1:7" ht="112.5" x14ac:dyDescent="0.25">
      <c r="A1838" s="16"/>
      <c r="B1838" s="16"/>
      <c r="C1838" s="16"/>
      <c r="D1838" s="17" t="s">
        <v>1946</v>
      </c>
      <c r="E1838" s="16"/>
      <c r="F1838" s="16"/>
      <c r="G1838" s="16"/>
    </row>
    <row r="1839" spans="1:7" x14ac:dyDescent="0.25">
      <c r="A1839" s="12" t="s">
        <v>1947</v>
      </c>
      <c r="B1839" s="13" t="s">
        <v>16</v>
      </c>
      <c r="C1839" s="13" t="s">
        <v>53</v>
      </c>
      <c r="D1839" s="17" t="s">
        <v>1437</v>
      </c>
      <c r="E1839" s="14">
        <v>54</v>
      </c>
      <c r="F1839" s="14">
        <v>55.27</v>
      </c>
      <c r="G1839" s="15">
        <f>ROUND(E1839*F1839,2)</f>
        <v>2984.58</v>
      </c>
    </row>
    <row r="1840" spans="1:7" ht="146.25" x14ac:dyDescent="0.25">
      <c r="A1840" s="16"/>
      <c r="B1840" s="16"/>
      <c r="C1840" s="16"/>
      <c r="D1840" s="17" t="s">
        <v>1948</v>
      </c>
      <c r="E1840" s="16"/>
      <c r="F1840" s="16"/>
      <c r="G1840" s="16"/>
    </row>
    <row r="1841" spans="1:7" x14ac:dyDescent="0.25">
      <c r="A1841" s="16"/>
      <c r="B1841" s="16"/>
      <c r="C1841" s="16"/>
      <c r="D1841" s="35" t="s">
        <v>1949</v>
      </c>
      <c r="E1841" s="14">
        <v>1</v>
      </c>
      <c r="F1841" s="18">
        <f>G1835+G1837+G1839</f>
        <v>4853.5200000000004</v>
      </c>
      <c r="G1841" s="18">
        <f>ROUND(E1841*F1841,2)</f>
        <v>4853.5200000000004</v>
      </c>
    </row>
    <row r="1842" spans="1:7" ht="0.95" customHeight="1" x14ac:dyDescent="0.25">
      <c r="A1842" s="19"/>
      <c r="B1842" s="19"/>
      <c r="C1842" s="19"/>
      <c r="D1842" s="36"/>
      <c r="E1842" s="19"/>
      <c r="F1842" s="19"/>
      <c r="G1842" s="19"/>
    </row>
    <row r="1843" spans="1:7" x14ac:dyDescent="0.25">
      <c r="A1843" s="25" t="s">
        <v>1950</v>
      </c>
      <c r="B1843" s="25" t="s">
        <v>9</v>
      </c>
      <c r="C1843" s="25" t="s">
        <v>10</v>
      </c>
      <c r="D1843" s="39" t="s">
        <v>1951</v>
      </c>
      <c r="E1843" s="26">
        <f>E1846</f>
        <v>1</v>
      </c>
      <c r="F1843" s="26">
        <f>F1846</f>
        <v>848.72</v>
      </c>
      <c r="G1843" s="26">
        <f>G1846</f>
        <v>848.72</v>
      </c>
    </row>
    <row r="1844" spans="1:7" x14ac:dyDescent="0.25">
      <c r="A1844" s="12" t="s">
        <v>1952</v>
      </c>
      <c r="B1844" s="13" t="s">
        <v>16</v>
      </c>
      <c r="C1844" s="13" t="s">
        <v>3</v>
      </c>
      <c r="D1844" s="17" t="s">
        <v>1953</v>
      </c>
      <c r="E1844" s="14">
        <v>8</v>
      </c>
      <c r="F1844" s="14">
        <v>106.09</v>
      </c>
      <c r="G1844" s="15">
        <f>ROUND(E1844*F1844,2)</f>
        <v>848.72</v>
      </c>
    </row>
    <row r="1845" spans="1:7" ht="112.5" x14ac:dyDescent="0.25">
      <c r="A1845" s="16"/>
      <c r="B1845" s="16"/>
      <c r="C1845" s="16"/>
      <c r="D1845" s="17" t="s">
        <v>1954</v>
      </c>
      <c r="E1845" s="16"/>
      <c r="F1845" s="16"/>
      <c r="G1845" s="16"/>
    </row>
    <row r="1846" spans="1:7" x14ac:dyDescent="0.25">
      <c r="A1846" s="16"/>
      <c r="B1846" s="16"/>
      <c r="C1846" s="16"/>
      <c r="D1846" s="35" t="s">
        <v>1955</v>
      </c>
      <c r="E1846" s="14">
        <v>1</v>
      </c>
      <c r="F1846" s="18">
        <f>G1844</f>
        <v>848.72</v>
      </c>
      <c r="G1846" s="18">
        <f>ROUND(E1846*F1846,2)</f>
        <v>848.72</v>
      </c>
    </row>
    <row r="1847" spans="1:7" ht="0.95" customHeight="1" x14ac:dyDescent="0.25">
      <c r="A1847" s="19"/>
      <c r="B1847" s="19"/>
      <c r="C1847" s="19"/>
      <c r="D1847" s="36"/>
      <c r="E1847" s="19"/>
      <c r="F1847" s="19"/>
      <c r="G1847" s="19"/>
    </row>
    <row r="1848" spans="1:7" ht="22.5" x14ac:dyDescent="0.25">
      <c r="A1848" s="25" t="s">
        <v>1956</v>
      </c>
      <c r="B1848" s="25" t="s">
        <v>9</v>
      </c>
      <c r="C1848" s="25" t="s">
        <v>10</v>
      </c>
      <c r="D1848" s="39" t="s">
        <v>1957</v>
      </c>
      <c r="E1848" s="26">
        <f>E1851</f>
        <v>1</v>
      </c>
      <c r="F1848" s="26">
        <f>F1851</f>
        <v>783.88</v>
      </c>
      <c r="G1848" s="26">
        <f>G1851</f>
        <v>783.88</v>
      </c>
    </row>
    <row r="1849" spans="1:7" ht="22.5" x14ac:dyDescent="0.25">
      <c r="A1849" s="12" t="s">
        <v>1958</v>
      </c>
      <c r="B1849" s="13" t="s">
        <v>16</v>
      </c>
      <c r="C1849" s="13" t="s">
        <v>3</v>
      </c>
      <c r="D1849" s="17" t="s">
        <v>1959</v>
      </c>
      <c r="E1849" s="14">
        <v>1</v>
      </c>
      <c r="F1849" s="14">
        <v>783.88</v>
      </c>
      <c r="G1849" s="15">
        <f>ROUND(E1849*F1849,2)</f>
        <v>783.88</v>
      </c>
    </row>
    <row r="1850" spans="1:7" ht="45" x14ac:dyDescent="0.25">
      <c r="A1850" s="16"/>
      <c r="B1850" s="16"/>
      <c r="C1850" s="16"/>
      <c r="D1850" s="17" t="s">
        <v>1473</v>
      </c>
      <c r="E1850" s="16"/>
      <c r="F1850" s="16"/>
      <c r="G1850" s="16"/>
    </row>
    <row r="1851" spans="1:7" x14ac:dyDescent="0.25">
      <c r="A1851" s="16"/>
      <c r="B1851" s="16"/>
      <c r="C1851" s="16"/>
      <c r="D1851" s="35" t="s">
        <v>1960</v>
      </c>
      <c r="E1851" s="14">
        <v>1</v>
      </c>
      <c r="F1851" s="18">
        <f>G1849</f>
        <v>783.88</v>
      </c>
      <c r="G1851" s="18">
        <f>ROUND(E1851*F1851,2)</f>
        <v>783.88</v>
      </c>
    </row>
    <row r="1852" spans="1:7" ht="0.95" customHeight="1" x14ac:dyDescent="0.25">
      <c r="A1852" s="19"/>
      <c r="B1852" s="19"/>
      <c r="C1852" s="19"/>
      <c r="D1852" s="36"/>
      <c r="E1852" s="19"/>
      <c r="F1852" s="19"/>
      <c r="G1852" s="19"/>
    </row>
    <row r="1853" spans="1:7" x14ac:dyDescent="0.25">
      <c r="A1853" s="16"/>
      <c r="B1853" s="16"/>
      <c r="C1853" s="16"/>
      <c r="D1853" s="35" t="s">
        <v>1961</v>
      </c>
      <c r="E1853" s="14">
        <v>1</v>
      </c>
      <c r="F1853" s="18">
        <f>G1821+G1834+G1843+G1848</f>
        <v>10367.4</v>
      </c>
      <c r="G1853" s="18">
        <f>ROUND(E1853*F1853,2)</f>
        <v>10367.4</v>
      </c>
    </row>
    <row r="1854" spans="1:7" ht="0.95" customHeight="1" x14ac:dyDescent="0.25">
      <c r="A1854" s="19"/>
      <c r="B1854" s="19"/>
      <c r="C1854" s="19"/>
      <c r="D1854" s="36"/>
      <c r="E1854" s="19"/>
      <c r="F1854" s="19"/>
      <c r="G1854" s="19"/>
    </row>
    <row r="1855" spans="1:7" ht="22.5" x14ac:dyDescent="0.25">
      <c r="A1855" s="23" t="s">
        <v>1962</v>
      </c>
      <c r="B1855" s="23" t="s">
        <v>9</v>
      </c>
      <c r="C1855" s="23" t="s">
        <v>10</v>
      </c>
      <c r="D1855" s="38" t="s">
        <v>1477</v>
      </c>
      <c r="E1855" s="24">
        <f>E1860</f>
        <v>1</v>
      </c>
      <c r="F1855" s="24">
        <f>F1860</f>
        <v>29058.799999999999</v>
      </c>
      <c r="G1855" s="24">
        <f>G1860</f>
        <v>29058.799999999999</v>
      </c>
    </row>
    <row r="1856" spans="1:7" x14ac:dyDescent="0.25">
      <c r="A1856" s="12" t="s">
        <v>1963</v>
      </c>
      <c r="B1856" s="13" t="s">
        <v>16</v>
      </c>
      <c r="C1856" s="13" t="s">
        <v>3</v>
      </c>
      <c r="D1856" s="17" t="s">
        <v>1479</v>
      </c>
      <c r="E1856" s="14">
        <v>44</v>
      </c>
      <c r="F1856" s="14">
        <v>54.44</v>
      </c>
      <c r="G1856" s="15">
        <f>ROUND(E1856*F1856,2)</f>
        <v>2395.36</v>
      </c>
    </row>
    <row r="1857" spans="1:7" ht="101.25" x14ac:dyDescent="0.25">
      <c r="A1857" s="16"/>
      <c r="B1857" s="16"/>
      <c r="C1857" s="16"/>
      <c r="D1857" s="17" t="s">
        <v>1480</v>
      </c>
      <c r="E1857" s="16"/>
      <c r="F1857" s="16"/>
      <c r="G1857" s="16"/>
    </row>
    <row r="1858" spans="1:7" x14ac:dyDescent="0.25">
      <c r="A1858" s="12" t="s">
        <v>1964</v>
      </c>
      <c r="B1858" s="13" t="s">
        <v>16</v>
      </c>
      <c r="C1858" s="13" t="s">
        <v>142</v>
      </c>
      <c r="D1858" s="17" t="s">
        <v>1482</v>
      </c>
      <c r="E1858" s="14">
        <v>674</v>
      </c>
      <c r="F1858" s="14">
        <v>39.56</v>
      </c>
      <c r="G1858" s="15">
        <f>ROUND(E1858*F1858,2)</f>
        <v>26663.439999999999</v>
      </c>
    </row>
    <row r="1859" spans="1:7" ht="146.25" x14ac:dyDescent="0.25">
      <c r="A1859" s="16"/>
      <c r="B1859" s="16"/>
      <c r="C1859" s="16"/>
      <c r="D1859" s="17" t="s">
        <v>1483</v>
      </c>
      <c r="E1859" s="16"/>
      <c r="F1859" s="16"/>
      <c r="G1859" s="16"/>
    </row>
    <row r="1860" spans="1:7" x14ac:dyDescent="0.25">
      <c r="A1860" s="16"/>
      <c r="B1860" s="16"/>
      <c r="C1860" s="16"/>
      <c r="D1860" s="35" t="s">
        <v>1965</v>
      </c>
      <c r="E1860" s="14">
        <v>1</v>
      </c>
      <c r="F1860" s="18">
        <f>G1856+G1858</f>
        <v>29058.799999999999</v>
      </c>
      <c r="G1860" s="18">
        <f>ROUND(E1860*F1860,2)</f>
        <v>29058.799999999999</v>
      </c>
    </row>
    <row r="1861" spans="1:7" ht="0.95" customHeight="1" x14ac:dyDescent="0.25">
      <c r="A1861" s="19"/>
      <c r="B1861" s="19"/>
      <c r="C1861" s="19"/>
      <c r="D1861" s="36"/>
      <c r="E1861" s="19"/>
      <c r="F1861" s="19"/>
      <c r="G1861" s="19"/>
    </row>
    <row r="1862" spans="1:7" ht="22.5" x14ac:dyDescent="0.25">
      <c r="A1862" s="23" t="s">
        <v>1966</v>
      </c>
      <c r="B1862" s="23" t="s">
        <v>9</v>
      </c>
      <c r="C1862" s="23" t="s">
        <v>10</v>
      </c>
      <c r="D1862" s="38" t="s">
        <v>1967</v>
      </c>
      <c r="E1862" s="24">
        <f>E1865</f>
        <v>1</v>
      </c>
      <c r="F1862" s="24">
        <f>F1865</f>
        <v>23515.439999999999</v>
      </c>
      <c r="G1862" s="24">
        <f>G1865</f>
        <v>23515.439999999999</v>
      </c>
    </row>
    <row r="1863" spans="1:7" ht="22.5" x14ac:dyDescent="0.25">
      <c r="A1863" s="12" t="s">
        <v>1968</v>
      </c>
      <c r="B1863" s="13" t="s">
        <v>16</v>
      </c>
      <c r="C1863" s="13" t="s">
        <v>142</v>
      </c>
      <c r="D1863" s="17" t="s">
        <v>1969</v>
      </c>
      <c r="E1863" s="14">
        <v>156</v>
      </c>
      <c r="F1863" s="14">
        <v>150.74</v>
      </c>
      <c r="G1863" s="15">
        <f>ROUND(E1863*F1863,2)</f>
        <v>23515.439999999999</v>
      </c>
    </row>
    <row r="1864" spans="1:7" ht="225" x14ac:dyDescent="0.25">
      <c r="A1864" s="16"/>
      <c r="B1864" s="16"/>
      <c r="C1864" s="16"/>
      <c r="D1864" s="17" t="s">
        <v>1970</v>
      </c>
      <c r="E1864" s="16"/>
      <c r="F1864" s="16"/>
      <c r="G1864" s="16"/>
    </row>
    <row r="1865" spans="1:7" x14ac:dyDescent="0.25">
      <c r="A1865" s="16"/>
      <c r="B1865" s="16"/>
      <c r="C1865" s="16"/>
      <c r="D1865" s="35" t="s">
        <v>1971</v>
      </c>
      <c r="E1865" s="14">
        <v>1</v>
      </c>
      <c r="F1865" s="18">
        <f>G1863</f>
        <v>23515.439999999999</v>
      </c>
      <c r="G1865" s="18">
        <f>ROUND(E1865*F1865,2)</f>
        <v>23515.439999999999</v>
      </c>
    </row>
    <row r="1866" spans="1:7" ht="0.95" customHeight="1" x14ac:dyDescent="0.25">
      <c r="A1866" s="19"/>
      <c r="B1866" s="19"/>
      <c r="C1866" s="19"/>
      <c r="D1866" s="36"/>
      <c r="E1866" s="19"/>
      <c r="F1866" s="19"/>
      <c r="G1866" s="19"/>
    </row>
    <row r="1867" spans="1:7" x14ac:dyDescent="0.25">
      <c r="A1867" s="16"/>
      <c r="B1867" s="16"/>
      <c r="C1867" s="16"/>
      <c r="D1867" s="35" t="s">
        <v>1972</v>
      </c>
      <c r="E1867" s="14">
        <v>1</v>
      </c>
      <c r="F1867" s="18">
        <f>G1726+G1780+G1820+G1855+G1862</f>
        <v>173908.09</v>
      </c>
      <c r="G1867" s="18">
        <f>ROUND(E1867*F1867,2)</f>
        <v>173908.09</v>
      </c>
    </row>
    <row r="1868" spans="1:7" ht="0.95" customHeight="1" x14ac:dyDescent="0.25">
      <c r="A1868" s="19"/>
      <c r="B1868" s="19"/>
      <c r="C1868" s="19"/>
      <c r="D1868" s="36"/>
      <c r="E1868" s="19"/>
      <c r="F1868" s="19"/>
      <c r="G1868" s="19"/>
    </row>
    <row r="1869" spans="1:7" x14ac:dyDescent="0.25">
      <c r="A1869" s="16"/>
      <c r="B1869" s="16"/>
      <c r="C1869" s="16"/>
      <c r="D1869" s="35" t="s">
        <v>1973</v>
      </c>
      <c r="E1869" s="14">
        <v>1</v>
      </c>
      <c r="F1869" s="18">
        <f>G1154+G1255+G1335+G1548+G1567+G1663+G1725</f>
        <v>1501917.69</v>
      </c>
      <c r="G1869" s="18">
        <f>ROUND(E1869*F1869,2)</f>
        <v>1501917.69</v>
      </c>
    </row>
    <row r="1870" spans="1:7" ht="0.95" customHeight="1" x14ac:dyDescent="0.25">
      <c r="A1870" s="19"/>
      <c r="B1870" s="19"/>
      <c r="C1870" s="19"/>
      <c r="D1870" s="36"/>
      <c r="E1870" s="19"/>
      <c r="F1870" s="19"/>
      <c r="G1870" s="19"/>
    </row>
    <row r="1871" spans="1:7" x14ac:dyDescent="0.25">
      <c r="A1871" s="10" t="s">
        <v>1974</v>
      </c>
      <c r="B1871" s="10" t="s">
        <v>9</v>
      </c>
      <c r="C1871" s="10" t="s">
        <v>10</v>
      </c>
      <c r="D1871" s="34" t="s">
        <v>1975</v>
      </c>
      <c r="E1871" s="11">
        <f>E2268</f>
        <v>1</v>
      </c>
      <c r="F1871" s="11">
        <f>F2268</f>
        <v>160777.79999999999</v>
      </c>
      <c r="G1871" s="11">
        <f>G2268</f>
        <v>160777.79999999999</v>
      </c>
    </row>
    <row r="1872" spans="1:7" x14ac:dyDescent="0.25">
      <c r="A1872" s="20" t="s">
        <v>1976</v>
      </c>
      <c r="B1872" s="20" t="s">
        <v>9</v>
      </c>
      <c r="C1872" s="20" t="s">
        <v>10</v>
      </c>
      <c r="D1872" s="37" t="s">
        <v>1977</v>
      </c>
      <c r="E1872" s="21">
        <f>E2026</f>
        <v>1</v>
      </c>
      <c r="F1872" s="21">
        <f>F2026</f>
        <v>37450.01</v>
      </c>
      <c r="G1872" s="21">
        <f>G2026</f>
        <v>37450.01</v>
      </c>
    </row>
    <row r="1873" spans="1:7" ht="56.25" x14ac:dyDescent="0.25">
      <c r="A1873" s="16"/>
      <c r="B1873" s="16"/>
      <c r="C1873" s="16"/>
      <c r="D1873" s="17" t="s">
        <v>1978</v>
      </c>
      <c r="E1873" s="16"/>
      <c r="F1873" s="16"/>
      <c r="G1873" s="16"/>
    </row>
    <row r="1874" spans="1:7" x14ac:dyDescent="0.25">
      <c r="A1874" s="23" t="s">
        <v>1979</v>
      </c>
      <c r="B1874" s="23" t="s">
        <v>9</v>
      </c>
      <c r="C1874" s="23" t="s">
        <v>167</v>
      </c>
      <c r="D1874" s="38" t="s">
        <v>1980</v>
      </c>
      <c r="E1874" s="24">
        <f>E1894</f>
        <v>1</v>
      </c>
      <c r="F1874" s="24">
        <f>F1894</f>
        <v>808.55</v>
      </c>
      <c r="G1874" s="24">
        <f>G1894</f>
        <v>808.55</v>
      </c>
    </row>
    <row r="1875" spans="1:7" ht="33.75" x14ac:dyDescent="0.25">
      <c r="A1875" s="16"/>
      <c r="B1875" s="16"/>
      <c r="C1875" s="16"/>
      <c r="D1875" s="17" t="s">
        <v>1981</v>
      </c>
      <c r="E1875" s="16"/>
      <c r="F1875" s="16"/>
      <c r="G1875" s="16"/>
    </row>
    <row r="1876" spans="1:7" x14ac:dyDescent="0.25">
      <c r="A1876" s="12" t="s">
        <v>1982</v>
      </c>
      <c r="B1876" s="13" t="s">
        <v>16</v>
      </c>
      <c r="C1876" s="13" t="s">
        <v>167</v>
      </c>
      <c r="D1876" s="17" t="s">
        <v>1983</v>
      </c>
      <c r="E1876" s="14">
        <v>1</v>
      </c>
      <c r="F1876" s="14">
        <v>162.83000000000001</v>
      </c>
      <c r="G1876" s="15">
        <f>ROUND(E1876*F1876,2)</f>
        <v>162.83000000000001</v>
      </c>
    </row>
    <row r="1877" spans="1:7" ht="45" x14ac:dyDescent="0.25">
      <c r="A1877" s="16"/>
      <c r="B1877" s="16"/>
      <c r="C1877" s="16"/>
      <c r="D1877" s="17" t="s">
        <v>1984</v>
      </c>
      <c r="E1877" s="16"/>
      <c r="F1877" s="16"/>
      <c r="G1877" s="16"/>
    </row>
    <row r="1878" spans="1:7" x14ac:dyDescent="0.25">
      <c r="A1878" s="12" t="s">
        <v>1985</v>
      </c>
      <c r="B1878" s="13" t="s">
        <v>16</v>
      </c>
      <c r="C1878" s="13" t="s">
        <v>167</v>
      </c>
      <c r="D1878" s="17" t="s">
        <v>1986</v>
      </c>
      <c r="E1878" s="14">
        <v>2</v>
      </c>
      <c r="F1878" s="14">
        <v>88.22</v>
      </c>
      <c r="G1878" s="15">
        <f>ROUND(E1878*F1878,2)</f>
        <v>176.44</v>
      </c>
    </row>
    <row r="1879" spans="1:7" ht="101.25" x14ac:dyDescent="0.25">
      <c r="A1879" s="16"/>
      <c r="B1879" s="16"/>
      <c r="C1879" s="16"/>
      <c r="D1879" s="17" t="s">
        <v>1987</v>
      </c>
      <c r="E1879" s="16"/>
      <c r="F1879" s="16"/>
      <c r="G1879" s="16"/>
    </row>
    <row r="1880" spans="1:7" x14ac:dyDescent="0.25">
      <c r="A1880" s="12" t="s">
        <v>1988</v>
      </c>
      <c r="B1880" s="13" t="s">
        <v>16</v>
      </c>
      <c r="C1880" s="13" t="s">
        <v>167</v>
      </c>
      <c r="D1880" s="17" t="s">
        <v>1989</v>
      </c>
      <c r="E1880" s="14">
        <v>1</v>
      </c>
      <c r="F1880" s="14">
        <v>178.09</v>
      </c>
      <c r="G1880" s="15">
        <f>ROUND(E1880*F1880,2)</f>
        <v>178.09</v>
      </c>
    </row>
    <row r="1881" spans="1:7" ht="180" x14ac:dyDescent="0.25">
      <c r="A1881" s="16"/>
      <c r="B1881" s="16"/>
      <c r="C1881" s="16"/>
      <c r="D1881" s="17" t="s">
        <v>1990</v>
      </c>
      <c r="E1881" s="16"/>
      <c r="F1881" s="16"/>
      <c r="G1881" s="16"/>
    </row>
    <row r="1882" spans="1:7" x14ac:dyDescent="0.25">
      <c r="A1882" s="12" t="s">
        <v>1991</v>
      </c>
      <c r="B1882" s="13" t="s">
        <v>16</v>
      </c>
      <c r="C1882" s="13" t="s">
        <v>167</v>
      </c>
      <c r="D1882" s="17" t="s">
        <v>1992</v>
      </c>
      <c r="E1882" s="14">
        <v>1</v>
      </c>
      <c r="F1882" s="14">
        <v>96.74</v>
      </c>
      <c r="G1882" s="15">
        <f>ROUND(E1882*F1882,2)</f>
        <v>96.74</v>
      </c>
    </row>
    <row r="1883" spans="1:7" ht="112.5" x14ac:dyDescent="0.25">
      <c r="A1883" s="16"/>
      <c r="B1883" s="16"/>
      <c r="C1883" s="16"/>
      <c r="D1883" s="17" t="s">
        <v>1993</v>
      </c>
      <c r="E1883" s="16"/>
      <c r="F1883" s="16"/>
      <c r="G1883" s="16"/>
    </row>
    <row r="1884" spans="1:7" x14ac:dyDescent="0.25">
      <c r="A1884" s="12" t="s">
        <v>1994</v>
      </c>
      <c r="B1884" s="13" t="s">
        <v>16</v>
      </c>
      <c r="C1884" s="13" t="s">
        <v>167</v>
      </c>
      <c r="D1884" s="17" t="s">
        <v>1995</v>
      </c>
      <c r="E1884" s="14">
        <v>1</v>
      </c>
      <c r="F1884" s="14">
        <v>124.07</v>
      </c>
      <c r="G1884" s="15">
        <f>ROUND(E1884*F1884,2)</f>
        <v>124.07</v>
      </c>
    </row>
    <row r="1885" spans="1:7" ht="90" x14ac:dyDescent="0.25">
      <c r="A1885" s="16"/>
      <c r="B1885" s="16"/>
      <c r="C1885" s="16"/>
      <c r="D1885" s="17" t="s">
        <v>1996</v>
      </c>
      <c r="E1885" s="16"/>
      <c r="F1885" s="16"/>
      <c r="G1885" s="16"/>
    </row>
    <row r="1886" spans="1:7" x14ac:dyDescent="0.25">
      <c r="A1886" s="12" t="s">
        <v>1997</v>
      </c>
      <c r="B1886" s="13" t="s">
        <v>16</v>
      </c>
      <c r="C1886" s="13" t="s">
        <v>152</v>
      </c>
      <c r="D1886" s="17" t="s">
        <v>1998</v>
      </c>
      <c r="E1886" s="14">
        <v>0</v>
      </c>
      <c r="F1886" s="14">
        <v>39.200000000000003</v>
      </c>
      <c r="G1886" s="15">
        <f>ROUND(E1886*F1886,2)</f>
        <v>0</v>
      </c>
    </row>
    <row r="1887" spans="1:7" ht="112.5" x14ac:dyDescent="0.25">
      <c r="A1887" s="16"/>
      <c r="B1887" s="16"/>
      <c r="C1887" s="16"/>
      <c r="D1887" s="17" t="s">
        <v>1999</v>
      </c>
      <c r="E1887" s="16"/>
      <c r="F1887" s="16"/>
      <c r="G1887" s="16"/>
    </row>
    <row r="1888" spans="1:7" ht="22.5" x14ac:dyDescent="0.25">
      <c r="A1888" s="12" t="s">
        <v>2000</v>
      </c>
      <c r="B1888" s="13" t="s">
        <v>16</v>
      </c>
      <c r="C1888" s="13" t="s">
        <v>142</v>
      </c>
      <c r="D1888" s="17" t="s">
        <v>2001</v>
      </c>
      <c r="E1888" s="14">
        <v>6</v>
      </c>
      <c r="F1888" s="14">
        <v>7.73</v>
      </c>
      <c r="G1888" s="15">
        <f>ROUND(E1888*F1888,2)</f>
        <v>46.38</v>
      </c>
    </row>
    <row r="1889" spans="1:7" ht="78.75" x14ac:dyDescent="0.25">
      <c r="A1889" s="16"/>
      <c r="B1889" s="16"/>
      <c r="C1889" s="16"/>
      <c r="D1889" s="17" t="s">
        <v>2002</v>
      </c>
      <c r="E1889" s="16"/>
      <c r="F1889" s="16"/>
      <c r="G1889" s="16"/>
    </row>
    <row r="1890" spans="1:7" x14ac:dyDescent="0.25">
      <c r="A1890" s="12" t="s">
        <v>2003</v>
      </c>
      <c r="B1890" s="13" t="s">
        <v>16</v>
      </c>
      <c r="C1890" s="13" t="s">
        <v>2004</v>
      </c>
      <c r="D1890" s="17" t="s">
        <v>2005</v>
      </c>
      <c r="E1890" s="14">
        <v>12</v>
      </c>
      <c r="F1890" s="14">
        <v>2</v>
      </c>
      <c r="G1890" s="15">
        <f>ROUND(E1890*F1890,2)</f>
        <v>24</v>
      </c>
    </row>
    <row r="1891" spans="1:7" ht="135" x14ac:dyDescent="0.25">
      <c r="A1891" s="16"/>
      <c r="B1891" s="16"/>
      <c r="C1891" s="16"/>
      <c r="D1891" s="17" t="s">
        <v>2006</v>
      </c>
      <c r="E1891" s="16"/>
      <c r="F1891" s="16"/>
      <c r="G1891" s="16"/>
    </row>
    <row r="1892" spans="1:7" x14ac:dyDescent="0.25">
      <c r="A1892" s="12" t="s">
        <v>2007</v>
      </c>
      <c r="B1892" s="13" t="s">
        <v>16</v>
      </c>
      <c r="C1892" s="13" t="s">
        <v>2004</v>
      </c>
      <c r="D1892" s="17" t="s">
        <v>2008</v>
      </c>
      <c r="E1892" s="14">
        <v>0</v>
      </c>
      <c r="F1892" s="14">
        <v>2</v>
      </c>
      <c r="G1892" s="15">
        <f>ROUND(E1892*F1892,2)</f>
        <v>0</v>
      </c>
    </row>
    <row r="1893" spans="1:7" ht="101.25" x14ac:dyDescent="0.25">
      <c r="A1893" s="16"/>
      <c r="B1893" s="16"/>
      <c r="C1893" s="16"/>
      <c r="D1893" s="17" t="s">
        <v>2009</v>
      </c>
      <c r="E1893" s="16"/>
      <c r="F1893" s="16"/>
      <c r="G1893" s="16"/>
    </row>
    <row r="1894" spans="1:7" x14ac:dyDescent="0.25">
      <c r="A1894" s="16"/>
      <c r="B1894" s="16"/>
      <c r="C1894" s="16"/>
      <c r="D1894" s="35" t="s">
        <v>2010</v>
      </c>
      <c r="E1894" s="14">
        <v>1</v>
      </c>
      <c r="F1894" s="18">
        <f>G1876+G1878+G1880+G1882+G1884+G1886+G1888+G1890+G1892</f>
        <v>808.55</v>
      </c>
      <c r="G1894" s="18">
        <f>ROUND(E1894*F1894,2)</f>
        <v>808.55</v>
      </c>
    </row>
    <row r="1895" spans="1:7" ht="0.95" customHeight="1" x14ac:dyDescent="0.25">
      <c r="A1895" s="19"/>
      <c r="B1895" s="19"/>
      <c r="C1895" s="19"/>
      <c r="D1895" s="36"/>
      <c r="E1895" s="19"/>
      <c r="F1895" s="19"/>
      <c r="G1895" s="19"/>
    </row>
    <row r="1896" spans="1:7" x14ac:dyDescent="0.25">
      <c r="A1896" s="23" t="s">
        <v>2011</v>
      </c>
      <c r="B1896" s="23" t="s">
        <v>9</v>
      </c>
      <c r="C1896" s="23" t="s">
        <v>167</v>
      </c>
      <c r="D1896" s="38" t="s">
        <v>2012</v>
      </c>
      <c r="E1896" s="24">
        <f>E1912</f>
        <v>1</v>
      </c>
      <c r="F1896" s="24">
        <f>F1912</f>
        <v>7884.57</v>
      </c>
      <c r="G1896" s="24">
        <f>G1912</f>
        <v>7884.57</v>
      </c>
    </row>
    <row r="1897" spans="1:7" ht="45" x14ac:dyDescent="0.25">
      <c r="A1897" s="16"/>
      <c r="B1897" s="16"/>
      <c r="C1897" s="16"/>
      <c r="D1897" s="17" t="s">
        <v>2013</v>
      </c>
      <c r="E1897" s="16"/>
      <c r="F1897" s="16"/>
      <c r="G1897" s="16"/>
    </row>
    <row r="1898" spans="1:7" x14ac:dyDescent="0.25">
      <c r="A1898" s="12" t="s">
        <v>2014</v>
      </c>
      <c r="B1898" s="13" t="s">
        <v>16</v>
      </c>
      <c r="C1898" s="13" t="s">
        <v>167</v>
      </c>
      <c r="D1898" s="17" t="s">
        <v>2015</v>
      </c>
      <c r="E1898" s="14">
        <v>1</v>
      </c>
      <c r="F1898" s="14">
        <v>121.05</v>
      </c>
      <c r="G1898" s="15">
        <f>ROUND(E1898*F1898,2)</f>
        <v>121.05</v>
      </c>
    </row>
    <row r="1899" spans="1:7" ht="90" x14ac:dyDescent="0.25">
      <c r="A1899" s="16"/>
      <c r="B1899" s="16"/>
      <c r="C1899" s="16"/>
      <c r="D1899" s="17" t="s">
        <v>2016</v>
      </c>
      <c r="E1899" s="16"/>
      <c r="F1899" s="16"/>
      <c r="G1899" s="16"/>
    </row>
    <row r="1900" spans="1:7" x14ac:dyDescent="0.25">
      <c r="A1900" s="12" t="s">
        <v>2017</v>
      </c>
      <c r="B1900" s="13" t="s">
        <v>16</v>
      </c>
      <c r="C1900" s="13" t="s">
        <v>167</v>
      </c>
      <c r="D1900" s="17" t="s">
        <v>2018</v>
      </c>
      <c r="E1900" s="14">
        <v>1</v>
      </c>
      <c r="F1900" s="14">
        <v>3238.69</v>
      </c>
      <c r="G1900" s="15">
        <f>ROUND(E1900*F1900,2)</f>
        <v>3238.69</v>
      </c>
    </row>
    <row r="1901" spans="1:7" ht="213.75" x14ac:dyDescent="0.25">
      <c r="A1901" s="16"/>
      <c r="B1901" s="16"/>
      <c r="C1901" s="16"/>
      <c r="D1901" s="17" t="s">
        <v>2019</v>
      </c>
      <c r="E1901" s="16"/>
      <c r="F1901" s="16"/>
      <c r="G1901" s="16"/>
    </row>
    <row r="1902" spans="1:7" x14ac:dyDescent="0.25">
      <c r="A1902" s="12" t="s">
        <v>2020</v>
      </c>
      <c r="B1902" s="13" t="s">
        <v>16</v>
      </c>
      <c r="C1902" s="13" t="s">
        <v>167</v>
      </c>
      <c r="D1902" s="17" t="s">
        <v>2021</v>
      </c>
      <c r="E1902" s="14">
        <v>1</v>
      </c>
      <c r="F1902" s="14">
        <v>3238.69</v>
      </c>
      <c r="G1902" s="15">
        <f>ROUND(E1902*F1902,2)</f>
        <v>3238.69</v>
      </c>
    </row>
    <row r="1903" spans="1:7" ht="213.75" x14ac:dyDescent="0.25">
      <c r="A1903" s="16"/>
      <c r="B1903" s="16"/>
      <c r="C1903" s="16"/>
      <c r="D1903" s="17" t="s">
        <v>2022</v>
      </c>
      <c r="E1903" s="16"/>
      <c r="F1903" s="16"/>
      <c r="G1903" s="16"/>
    </row>
    <row r="1904" spans="1:7" ht="22.5" x14ac:dyDescent="0.25">
      <c r="A1904" s="12" t="s">
        <v>2023</v>
      </c>
      <c r="B1904" s="13" t="s">
        <v>16</v>
      </c>
      <c r="C1904" s="13" t="s">
        <v>167</v>
      </c>
      <c r="D1904" s="17" t="s">
        <v>2024</v>
      </c>
      <c r="E1904" s="14">
        <v>9</v>
      </c>
      <c r="F1904" s="14">
        <v>136.02000000000001</v>
      </c>
      <c r="G1904" s="15">
        <f>ROUND(E1904*F1904,2)</f>
        <v>1224.18</v>
      </c>
    </row>
    <row r="1905" spans="1:7" ht="213.75" x14ac:dyDescent="0.25">
      <c r="A1905" s="16"/>
      <c r="B1905" s="16"/>
      <c r="C1905" s="16"/>
      <c r="D1905" s="17" t="s">
        <v>2025</v>
      </c>
      <c r="E1905" s="16"/>
      <c r="F1905" s="16"/>
      <c r="G1905" s="16"/>
    </row>
    <row r="1906" spans="1:7" x14ac:dyDescent="0.25">
      <c r="A1906" s="12" t="s">
        <v>2026</v>
      </c>
      <c r="B1906" s="13" t="s">
        <v>16</v>
      </c>
      <c r="C1906" s="13" t="s">
        <v>167</v>
      </c>
      <c r="D1906" s="17" t="s">
        <v>2027</v>
      </c>
      <c r="E1906" s="14">
        <v>4</v>
      </c>
      <c r="F1906" s="14">
        <v>1.95</v>
      </c>
      <c r="G1906" s="15">
        <f>ROUND(E1906*F1906,2)</f>
        <v>7.8</v>
      </c>
    </row>
    <row r="1907" spans="1:7" ht="22.5" x14ac:dyDescent="0.25">
      <c r="A1907" s="16"/>
      <c r="B1907" s="16"/>
      <c r="C1907" s="16"/>
      <c r="D1907" s="17" t="s">
        <v>2028</v>
      </c>
      <c r="E1907" s="16"/>
      <c r="F1907" s="16"/>
      <c r="G1907" s="16"/>
    </row>
    <row r="1908" spans="1:7" x14ac:dyDescent="0.25">
      <c r="A1908" s="12" t="s">
        <v>2029</v>
      </c>
      <c r="B1908" s="13" t="s">
        <v>16</v>
      </c>
      <c r="C1908" s="13" t="s">
        <v>167</v>
      </c>
      <c r="D1908" s="17" t="s">
        <v>2030</v>
      </c>
      <c r="E1908" s="14">
        <v>12</v>
      </c>
      <c r="F1908" s="14">
        <v>2.72</v>
      </c>
      <c r="G1908" s="15">
        <f>ROUND(E1908*F1908,2)</f>
        <v>32.64</v>
      </c>
    </row>
    <row r="1909" spans="1:7" ht="33.75" x14ac:dyDescent="0.25">
      <c r="A1909" s="16"/>
      <c r="B1909" s="16"/>
      <c r="C1909" s="16"/>
      <c r="D1909" s="17" t="s">
        <v>2031</v>
      </c>
      <c r="E1909" s="16"/>
      <c r="F1909" s="16"/>
      <c r="G1909" s="16"/>
    </row>
    <row r="1910" spans="1:7" x14ac:dyDescent="0.25">
      <c r="A1910" s="12" t="s">
        <v>2032</v>
      </c>
      <c r="B1910" s="13" t="s">
        <v>16</v>
      </c>
      <c r="C1910" s="13" t="s">
        <v>167</v>
      </c>
      <c r="D1910" s="17" t="s">
        <v>2033</v>
      </c>
      <c r="E1910" s="14">
        <v>1</v>
      </c>
      <c r="F1910" s="14">
        <v>21.52</v>
      </c>
      <c r="G1910" s="15">
        <f>ROUND(E1910*F1910,2)</f>
        <v>21.52</v>
      </c>
    </row>
    <row r="1911" spans="1:7" ht="56.25" x14ac:dyDescent="0.25">
      <c r="A1911" s="16"/>
      <c r="B1911" s="16"/>
      <c r="C1911" s="16"/>
      <c r="D1911" s="17" t="s">
        <v>2034</v>
      </c>
      <c r="E1911" s="16"/>
      <c r="F1911" s="16"/>
      <c r="G1911" s="16"/>
    </row>
    <row r="1912" spans="1:7" x14ac:dyDescent="0.25">
      <c r="A1912" s="16"/>
      <c r="B1912" s="16"/>
      <c r="C1912" s="16"/>
      <c r="D1912" s="35" t="s">
        <v>2035</v>
      </c>
      <c r="E1912" s="14">
        <v>1</v>
      </c>
      <c r="F1912" s="18">
        <f>G1898+G1900+G1902+G1904+G1906+G1908+G1910</f>
        <v>7884.57</v>
      </c>
      <c r="G1912" s="18">
        <f>ROUND(E1912*F1912,2)</f>
        <v>7884.57</v>
      </c>
    </row>
    <row r="1913" spans="1:7" ht="0.95" customHeight="1" x14ac:dyDescent="0.25">
      <c r="A1913" s="19"/>
      <c r="B1913" s="19"/>
      <c r="C1913" s="19"/>
      <c r="D1913" s="36"/>
      <c r="E1913" s="19"/>
      <c r="F1913" s="19"/>
      <c r="G1913" s="19"/>
    </row>
    <row r="1914" spans="1:7" x14ac:dyDescent="0.25">
      <c r="A1914" s="23" t="s">
        <v>2036</v>
      </c>
      <c r="B1914" s="23" t="s">
        <v>9</v>
      </c>
      <c r="C1914" s="23" t="s">
        <v>167</v>
      </c>
      <c r="D1914" s="38" t="s">
        <v>2037</v>
      </c>
      <c r="E1914" s="24">
        <f>E1926</f>
        <v>1</v>
      </c>
      <c r="F1914" s="24">
        <f>F1926</f>
        <v>47.81</v>
      </c>
      <c r="G1914" s="24">
        <f>G1926</f>
        <v>47.81</v>
      </c>
    </row>
    <row r="1915" spans="1:7" ht="67.5" x14ac:dyDescent="0.25">
      <c r="A1915" s="16"/>
      <c r="B1915" s="16"/>
      <c r="C1915" s="16"/>
      <c r="D1915" s="17" t="s">
        <v>2038</v>
      </c>
      <c r="E1915" s="16"/>
      <c r="F1915" s="16"/>
      <c r="G1915" s="16"/>
    </row>
    <row r="1916" spans="1:7" x14ac:dyDescent="0.25">
      <c r="A1916" s="12" t="s">
        <v>2039</v>
      </c>
      <c r="B1916" s="13" t="s">
        <v>16</v>
      </c>
      <c r="C1916" s="13" t="s">
        <v>167</v>
      </c>
      <c r="D1916" s="17" t="s">
        <v>2040</v>
      </c>
      <c r="E1916" s="14">
        <v>1</v>
      </c>
      <c r="F1916" s="14">
        <v>41.96</v>
      </c>
      <c r="G1916" s="15">
        <f>ROUND(E1916*F1916,2)</f>
        <v>41.96</v>
      </c>
    </row>
    <row r="1917" spans="1:7" ht="112.5" x14ac:dyDescent="0.25">
      <c r="A1917" s="16"/>
      <c r="B1917" s="16"/>
      <c r="C1917" s="16"/>
      <c r="D1917" s="17" t="s">
        <v>2041</v>
      </c>
      <c r="E1917" s="16"/>
      <c r="F1917" s="16"/>
      <c r="G1917" s="16"/>
    </row>
    <row r="1918" spans="1:7" x14ac:dyDescent="0.25">
      <c r="A1918" s="12" t="s">
        <v>2042</v>
      </c>
      <c r="B1918" s="13" t="s">
        <v>16</v>
      </c>
      <c r="C1918" s="13" t="s">
        <v>167</v>
      </c>
      <c r="D1918" s="17" t="s">
        <v>2043</v>
      </c>
      <c r="E1918" s="14">
        <v>0</v>
      </c>
      <c r="F1918" s="14">
        <v>22.6</v>
      </c>
      <c r="G1918" s="15">
        <f>ROUND(E1918*F1918,2)</f>
        <v>0</v>
      </c>
    </row>
    <row r="1919" spans="1:7" ht="112.5" x14ac:dyDescent="0.25">
      <c r="A1919" s="16"/>
      <c r="B1919" s="16"/>
      <c r="C1919" s="16"/>
      <c r="D1919" s="17" t="s">
        <v>2044</v>
      </c>
      <c r="E1919" s="16"/>
      <c r="F1919" s="16"/>
      <c r="G1919" s="16"/>
    </row>
    <row r="1920" spans="1:7" x14ac:dyDescent="0.25">
      <c r="A1920" s="12" t="s">
        <v>2045</v>
      </c>
      <c r="B1920" s="13" t="s">
        <v>16</v>
      </c>
      <c r="C1920" s="13" t="s">
        <v>167</v>
      </c>
      <c r="D1920" s="17" t="s">
        <v>2046</v>
      </c>
      <c r="E1920" s="14">
        <v>0</v>
      </c>
      <c r="F1920" s="14">
        <v>14.35</v>
      </c>
      <c r="G1920" s="15">
        <f>ROUND(E1920*F1920,2)</f>
        <v>0</v>
      </c>
    </row>
    <row r="1921" spans="1:7" ht="78.75" x14ac:dyDescent="0.25">
      <c r="A1921" s="16"/>
      <c r="B1921" s="16"/>
      <c r="C1921" s="16"/>
      <c r="D1921" s="17" t="s">
        <v>2047</v>
      </c>
      <c r="E1921" s="16"/>
      <c r="F1921" s="16"/>
      <c r="G1921" s="16"/>
    </row>
    <row r="1922" spans="1:7" x14ac:dyDescent="0.25">
      <c r="A1922" s="12" t="s">
        <v>2026</v>
      </c>
      <c r="B1922" s="13" t="s">
        <v>16</v>
      </c>
      <c r="C1922" s="13" t="s">
        <v>167</v>
      </c>
      <c r="D1922" s="17" t="s">
        <v>2027</v>
      </c>
      <c r="E1922" s="14">
        <v>3</v>
      </c>
      <c r="F1922" s="14">
        <v>1.95</v>
      </c>
      <c r="G1922" s="15">
        <f>ROUND(E1922*F1922,2)</f>
        <v>5.85</v>
      </c>
    </row>
    <row r="1923" spans="1:7" ht="22.5" x14ac:dyDescent="0.25">
      <c r="A1923" s="16"/>
      <c r="B1923" s="16"/>
      <c r="C1923" s="16"/>
      <c r="D1923" s="17" t="s">
        <v>2028</v>
      </c>
      <c r="E1923" s="16"/>
      <c r="F1923" s="16"/>
      <c r="G1923" s="16"/>
    </row>
    <row r="1924" spans="1:7" x14ac:dyDescent="0.25">
      <c r="A1924" s="12" t="s">
        <v>2048</v>
      </c>
      <c r="B1924" s="13" t="s">
        <v>16</v>
      </c>
      <c r="C1924" s="13" t="s">
        <v>167</v>
      </c>
      <c r="D1924" s="17" t="s">
        <v>2049</v>
      </c>
      <c r="E1924" s="14">
        <v>0</v>
      </c>
      <c r="F1924" s="14">
        <v>4.3099999999999996</v>
      </c>
      <c r="G1924" s="15">
        <f>ROUND(E1924*F1924,2)</f>
        <v>0</v>
      </c>
    </row>
    <row r="1925" spans="1:7" ht="22.5" x14ac:dyDescent="0.25">
      <c r="A1925" s="16"/>
      <c r="B1925" s="16"/>
      <c r="C1925" s="16"/>
      <c r="D1925" s="17" t="s">
        <v>2050</v>
      </c>
      <c r="E1925" s="16"/>
      <c r="F1925" s="16"/>
      <c r="G1925" s="16"/>
    </row>
    <row r="1926" spans="1:7" x14ac:dyDescent="0.25">
      <c r="A1926" s="16"/>
      <c r="B1926" s="16"/>
      <c r="C1926" s="16"/>
      <c r="D1926" s="35" t="s">
        <v>2051</v>
      </c>
      <c r="E1926" s="14">
        <v>1</v>
      </c>
      <c r="F1926" s="18">
        <f>G1916+G1918+G1920+G1922+G1924</f>
        <v>47.81</v>
      </c>
      <c r="G1926" s="18">
        <f>ROUND(E1926*F1926,2)</f>
        <v>47.81</v>
      </c>
    </row>
    <row r="1927" spans="1:7" ht="0.95" customHeight="1" x14ac:dyDescent="0.25">
      <c r="A1927" s="19"/>
      <c r="B1927" s="19"/>
      <c r="C1927" s="19"/>
      <c r="D1927" s="36"/>
      <c r="E1927" s="19"/>
      <c r="F1927" s="19"/>
      <c r="G1927" s="19"/>
    </row>
    <row r="1928" spans="1:7" x14ac:dyDescent="0.25">
      <c r="A1928" s="23" t="s">
        <v>2052</v>
      </c>
      <c r="B1928" s="23" t="s">
        <v>9</v>
      </c>
      <c r="C1928" s="23" t="s">
        <v>167</v>
      </c>
      <c r="D1928" s="38" t="s">
        <v>2053</v>
      </c>
      <c r="E1928" s="24">
        <f>E1984</f>
        <v>1</v>
      </c>
      <c r="F1928" s="24">
        <f>F1984</f>
        <v>2623.38</v>
      </c>
      <c r="G1928" s="24">
        <f>G1984</f>
        <v>2623.38</v>
      </c>
    </row>
    <row r="1929" spans="1:7" ht="45" x14ac:dyDescent="0.25">
      <c r="A1929" s="16"/>
      <c r="B1929" s="16"/>
      <c r="C1929" s="16"/>
      <c r="D1929" s="17" t="s">
        <v>2054</v>
      </c>
      <c r="E1929" s="16"/>
      <c r="F1929" s="16"/>
      <c r="G1929" s="16"/>
    </row>
    <row r="1930" spans="1:7" x14ac:dyDescent="0.25">
      <c r="A1930" s="12" t="s">
        <v>2055</v>
      </c>
      <c r="B1930" s="13" t="s">
        <v>16</v>
      </c>
      <c r="C1930" s="13" t="s">
        <v>2004</v>
      </c>
      <c r="D1930" s="17" t="s">
        <v>2056</v>
      </c>
      <c r="E1930" s="14">
        <v>85</v>
      </c>
      <c r="F1930" s="14">
        <v>2.92</v>
      </c>
      <c r="G1930" s="15">
        <f>ROUND(E1930*F1930,2)</f>
        <v>248.2</v>
      </c>
    </row>
    <row r="1931" spans="1:7" ht="135" x14ac:dyDescent="0.25">
      <c r="A1931" s="16"/>
      <c r="B1931" s="16"/>
      <c r="C1931" s="16"/>
      <c r="D1931" s="17" t="s">
        <v>2057</v>
      </c>
      <c r="E1931" s="16"/>
      <c r="F1931" s="16"/>
      <c r="G1931" s="16"/>
    </row>
    <row r="1932" spans="1:7" x14ac:dyDescent="0.25">
      <c r="A1932" s="12" t="s">
        <v>2058</v>
      </c>
      <c r="B1932" s="13" t="s">
        <v>16</v>
      </c>
      <c r="C1932" s="13" t="s">
        <v>2004</v>
      </c>
      <c r="D1932" s="17" t="s">
        <v>2059</v>
      </c>
      <c r="E1932" s="14">
        <v>120</v>
      </c>
      <c r="F1932" s="14">
        <v>2</v>
      </c>
      <c r="G1932" s="15">
        <f>ROUND(E1932*F1932,2)</f>
        <v>240</v>
      </c>
    </row>
    <row r="1933" spans="1:7" ht="112.5" x14ac:dyDescent="0.25">
      <c r="A1933" s="16"/>
      <c r="B1933" s="16"/>
      <c r="C1933" s="16"/>
      <c r="D1933" s="17" t="s">
        <v>2060</v>
      </c>
      <c r="E1933" s="16"/>
      <c r="F1933" s="16"/>
      <c r="G1933" s="16"/>
    </row>
    <row r="1934" spans="1:7" x14ac:dyDescent="0.25">
      <c r="A1934" s="12" t="s">
        <v>2061</v>
      </c>
      <c r="B1934" s="13" t="s">
        <v>16</v>
      </c>
      <c r="C1934" s="13" t="s">
        <v>2004</v>
      </c>
      <c r="D1934" s="17" t="s">
        <v>2062</v>
      </c>
      <c r="E1934" s="14">
        <v>0</v>
      </c>
      <c r="F1934" s="14">
        <v>2.65</v>
      </c>
      <c r="G1934" s="15">
        <f>ROUND(E1934*F1934,2)</f>
        <v>0</v>
      </c>
    </row>
    <row r="1935" spans="1:7" ht="112.5" x14ac:dyDescent="0.25">
      <c r="A1935" s="16"/>
      <c r="B1935" s="16"/>
      <c r="C1935" s="16"/>
      <c r="D1935" s="17" t="s">
        <v>2063</v>
      </c>
      <c r="E1935" s="16"/>
      <c r="F1935" s="16"/>
      <c r="G1935" s="16"/>
    </row>
    <row r="1936" spans="1:7" x14ac:dyDescent="0.25">
      <c r="A1936" s="12" t="s">
        <v>2064</v>
      </c>
      <c r="B1936" s="13" t="s">
        <v>16</v>
      </c>
      <c r="C1936" s="13" t="s">
        <v>167</v>
      </c>
      <c r="D1936" s="17" t="s">
        <v>2065</v>
      </c>
      <c r="E1936" s="14">
        <v>40</v>
      </c>
      <c r="F1936" s="14">
        <v>14.57</v>
      </c>
      <c r="G1936" s="15">
        <f>ROUND(E1936*F1936,2)</f>
        <v>582.79999999999995</v>
      </c>
    </row>
    <row r="1937" spans="1:7" ht="22.5" x14ac:dyDescent="0.25">
      <c r="A1937" s="16"/>
      <c r="B1937" s="16"/>
      <c r="C1937" s="16"/>
      <c r="D1937" s="17" t="s">
        <v>2066</v>
      </c>
      <c r="E1937" s="16"/>
      <c r="F1937" s="16"/>
      <c r="G1937" s="16"/>
    </row>
    <row r="1938" spans="1:7" x14ac:dyDescent="0.25">
      <c r="A1938" s="12" t="s">
        <v>2067</v>
      </c>
      <c r="B1938" s="13" t="s">
        <v>16</v>
      </c>
      <c r="C1938" s="13" t="s">
        <v>2004</v>
      </c>
      <c r="D1938" s="17" t="s">
        <v>2068</v>
      </c>
      <c r="E1938" s="14">
        <v>0</v>
      </c>
      <c r="F1938" s="14">
        <v>1.65</v>
      </c>
      <c r="G1938" s="15">
        <f>ROUND(E1938*F1938,2)</f>
        <v>0</v>
      </c>
    </row>
    <row r="1939" spans="1:7" ht="90" x14ac:dyDescent="0.25">
      <c r="A1939" s="16"/>
      <c r="B1939" s="16"/>
      <c r="C1939" s="16"/>
      <c r="D1939" s="17" t="s">
        <v>2069</v>
      </c>
      <c r="E1939" s="16"/>
      <c r="F1939" s="16"/>
      <c r="G1939" s="16"/>
    </row>
    <row r="1940" spans="1:7" x14ac:dyDescent="0.25">
      <c r="A1940" s="12" t="s">
        <v>2026</v>
      </c>
      <c r="B1940" s="13" t="s">
        <v>16</v>
      </c>
      <c r="C1940" s="13" t="s">
        <v>167</v>
      </c>
      <c r="D1940" s="17" t="s">
        <v>2027</v>
      </c>
      <c r="E1940" s="14">
        <v>52</v>
      </c>
      <c r="F1940" s="14">
        <v>1.95</v>
      </c>
      <c r="G1940" s="15">
        <f>ROUND(E1940*F1940,2)</f>
        <v>101.4</v>
      </c>
    </row>
    <row r="1941" spans="1:7" ht="22.5" x14ac:dyDescent="0.25">
      <c r="A1941" s="16"/>
      <c r="B1941" s="16"/>
      <c r="C1941" s="16"/>
      <c r="D1941" s="17" t="s">
        <v>2028</v>
      </c>
      <c r="E1941" s="16"/>
      <c r="F1941" s="16"/>
      <c r="G1941" s="16"/>
    </row>
    <row r="1942" spans="1:7" x14ac:dyDescent="0.25">
      <c r="A1942" s="12" t="s">
        <v>2042</v>
      </c>
      <c r="B1942" s="13" t="s">
        <v>16</v>
      </c>
      <c r="C1942" s="13" t="s">
        <v>167</v>
      </c>
      <c r="D1942" s="17" t="s">
        <v>2043</v>
      </c>
      <c r="E1942" s="14">
        <v>2</v>
      </c>
      <c r="F1942" s="14">
        <v>22.6</v>
      </c>
      <c r="G1942" s="15">
        <f>ROUND(E1942*F1942,2)</f>
        <v>45.2</v>
      </c>
    </row>
    <row r="1943" spans="1:7" ht="112.5" x14ac:dyDescent="0.25">
      <c r="A1943" s="16"/>
      <c r="B1943" s="16"/>
      <c r="C1943" s="16"/>
      <c r="D1943" s="17" t="s">
        <v>2044</v>
      </c>
      <c r="E1943" s="16"/>
      <c r="F1943" s="16"/>
      <c r="G1943" s="16"/>
    </row>
    <row r="1944" spans="1:7" x14ac:dyDescent="0.25">
      <c r="A1944" s="12" t="s">
        <v>2070</v>
      </c>
      <c r="B1944" s="13" t="s">
        <v>16</v>
      </c>
      <c r="C1944" s="13" t="s">
        <v>167</v>
      </c>
      <c r="D1944" s="17" t="s">
        <v>2071</v>
      </c>
      <c r="E1944" s="14">
        <v>6</v>
      </c>
      <c r="F1944" s="14">
        <v>23.46</v>
      </c>
      <c r="G1944" s="15">
        <f>ROUND(E1944*F1944,2)</f>
        <v>140.76</v>
      </c>
    </row>
    <row r="1945" spans="1:7" ht="112.5" x14ac:dyDescent="0.25">
      <c r="A1945" s="16"/>
      <c r="B1945" s="16"/>
      <c r="C1945" s="16"/>
      <c r="D1945" s="17" t="s">
        <v>2072</v>
      </c>
      <c r="E1945" s="16"/>
      <c r="F1945" s="16"/>
      <c r="G1945" s="16"/>
    </row>
    <row r="1946" spans="1:7" x14ac:dyDescent="0.25">
      <c r="A1946" s="12" t="s">
        <v>2073</v>
      </c>
      <c r="B1946" s="13" t="s">
        <v>16</v>
      </c>
      <c r="C1946" s="13" t="s">
        <v>167</v>
      </c>
      <c r="D1946" s="17" t="s">
        <v>2074</v>
      </c>
      <c r="E1946" s="14">
        <v>2</v>
      </c>
      <c r="F1946" s="14">
        <v>25.13</v>
      </c>
      <c r="G1946" s="15">
        <f>ROUND(E1946*F1946,2)</f>
        <v>50.26</v>
      </c>
    </row>
    <row r="1947" spans="1:7" ht="112.5" x14ac:dyDescent="0.25">
      <c r="A1947" s="16"/>
      <c r="B1947" s="16"/>
      <c r="C1947" s="16"/>
      <c r="D1947" s="17" t="s">
        <v>2075</v>
      </c>
      <c r="E1947" s="16"/>
      <c r="F1947" s="16"/>
      <c r="G1947" s="16"/>
    </row>
    <row r="1948" spans="1:7" x14ac:dyDescent="0.25">
      <c r="A1948" s="12" t="s">
        <v>2076</v>
      </c>
      <c r="B1948" s="13" t="s">
        <v>16</v>
      </c>
      <c r="C1948" s="13" t="s">
        <v>167</v>
      </c>
      <c r="D1948" s="17" t="s">
        <v>2077</v>
      </c>
      <c r="E1948" s="14">
        <v>0</v>
      </c>
      <c r="F1948" s="14">
        <v>21.23</v>
      </c>
      <c r="G1948" s="15">
        <f>ROUND(E1948*F1948,2)</f>
        <v>0</v>
      </c>
    </row>
    <row r="1949" spans="1:7" ht="112.5" x14ac:dyDescent="0.25">
      <c r="A1949" s="16"/>
      <c r="B1949" s="16"/>
      <c r="C1949" s="16"/>
      <c r="D1949" s="17" t="s">
        <v>2078</v>
      </c>
      <c r="E1949" s="16"/>
      <c r="F1949" s="16"/>
      <c r="G1949" s="16"/>
    </row>
    <row r="1950" spans="1:7" x14ac:dyDescent="0.25">
      <c r="A1950" s="12" t="s">
        <v>2079</v>
      </c>
      <c r="B1950" s="13" t="s">
        <v>16</v>
      </c>
      <c r="C1950" s="13" t="s">
        <v>167</v>
      </c>
      <c r="D1950" s="17" t="s">
        <v>2080</v>
      </c>
      <c r="E1950" s="14">
        <v>0</v>
      </c>
      <c r="F1950" s="14">
        <v>26.58</v>
      </c>
      <c r="G1950" s="15">
        <f>ROUND(E1950*F1950,2)</f>
        <v>0</v>
      </c>
    </row>
    <row r="1951" spans="1:7" ht="123.75" x14ac:dyDescent="0.25">
      <c r="A1951" s="16"/>
      <c r="B1951" s="16"/>
      <c r="C1951" s="16"/>
      <c r="D1951" s="17" t="s">
        <v>2081</v>
      </c>
      <c r="E1951" s="16"/>
      <c r="F1951" s="16"/>
      <c r="G1951" s="16"/>
    </row>
    <row r="1952" spans="1:7" x14ac:dyDescent="0.25">
      <c r="A1952" s="12" t="s">
        <v>2082</v>
      </c>
      <c r="B1952" s="13" t="s">
        <v>16</v>
      </c>
      <c r="C1952" s="13" t="s">
        <v>167</v>
      </c>
      <c r="D1952" s="17" t="s">
        <v>2083</v>
      </c>
      <c r="E1952" s="14">
        <v>6</v>
      </c>
      <c r="F1952" s="14">
        <v>26.58</v>
      </c>
      <c r="G1952" s="15">
        <f>ROUND(E1952*F1952,2)</f>
        <v>159.47999999999999</v>
      </c>
    </row>
    <row r="1953" spans="1:7" ht="123.75" x14ac:dyDescent="0.25">
      <c r="A1953" s="16"/>
      <c r="B1953" s="16"/>
      <c r="C1953" s="16"/>
      <c r="D1953" s="17" t="s">
        <v>2084</v>
      </c>
      <c r="E1953" s="16"/>
      <c r="F1953" s="16"/>
      <c r="G1953" s="16"/>
    </row>
    <row r="1954" spans="1:7" x14ac:dyDescent="0.25">
      <c r="A1954" s="12" t="s">
        <v>2085</v>
      </c>
      <c r="B1954" s="13" t="s">
        <v>16</v>
      </c>
      <c r="C1954" s="13" t="s">
        <v>167</v>
      </c>
      <c r="D1954" s="17" t="s">
        <v>2086</v>
      </c>
      <c r="E1954" s="14">
        <v>18</v>
      </c>
      <c r="F1954" s="14">
        <v>26.11</v>
      </c>
      <c r="G1954" s="15">
        <f>ROUND(E1954*F1954,2)</f>
        <v>469.98</v>
      </c>
    </row>
    <row r="1955" spans="1:7" ht="123.75" x14ac:dyDescent="0.25">
      <c r="A1955" s="16"/>
      <c r="B1955" s="16"/>
      <c r="C1955" s="16"/>
      <c r="D1955" s="17" t="s">
        <v>2087</v>
      </c>
      <c r="E1955" s="16"/>
      <c r="F1955" s="16"/>
      <c r="G1955" s="16"/>
    </row>
    <row r="1956" spans="1:7" x14ac:dyDescent="0.25">
      <c r="A1956" s="12" t="s">
        <v>2088</v>
      </c>
      <c r="B1956" s="13" t="s">
        <v>16</v>
      </c>
      <c r="C1956" s="13" t="s">
        <v>167</v>
      </c>
      <c r="D1956" s="17" t="s">
        <v>2089</v>
      </c>
      <c r="E1956" s="14">
        <v>2</v>
      </c>
      <c r="F1956" s="14">
        <v>26.11</v>
      </c>
      <c r="G1956" s="15">
        <f>ROUND(E1956*F1956,2)</f>
        <v>52.22</v>
      </c>
    </row>
    <row r="1957" spans="1:7" ht="123.75" x14ac:dyDescent="0.25">
      <c r="A1957" s="16"/>
      <c r="B1957" s="16"/>
      <c r="C1957" s="16"/>
      <c r="D1957" s="17" t="s">
        <v>2090</v>
      </c>
      <c r="E1957" s="16"/>
      <c r="F1957" s="16"/>
      <c r="G1957" s="16"/>
    </row>
    <row r="1958" spans="1:7" x14ac:dyDescent="0.25">
      <c r="A1958" s="12" t="s">
        <v>2091</v>
      </c>
      <c r="B1958" s="13" t="s">
        <v>16</v>
      </c>
      <c r="C1958" s="13" t="s">
        <v>167</v>
      </c>
      <c r="D1958" s="17" t="s">
        <v>2092</v>
      </c>
      <c r="E1958" s="14">
        <v>10</v>
      </c>
      <c r="F1958" s="14">
        <v>26.11</v>
      </c>
      <c r="G1958" s="15">
        <f>ROUND(E1958*F1958,2)</f>
        <v>261.10000000000002</v>
      </c>
    </row>
    <row r="1959" spans="1:7" ht="123.75" x14ac:dyDescent="0.25">
      <c r="A1959" s="16"/>
      <c r="B1959" s="16"/>
      <c r="C1959" s="16"/>
      <c r="D1959" s="17" t="s">
        <v>2093</v>
      </c>
      <c r="E1959" s="16"/>
      <c r="F1959" s="16"/>
      <c r="G1959" s="16"/>
    </row>
    <row r="1960" spans="1:7" ht="22.5" x14ac:dyDescent="0.25">
      <c r="A1960" s="12" t="s">
        <v>2094</v>
      </c>
      <c r="B1960" s="13" t="s">
        <v>16</v>
      </c>
      <c r="C1960" s="13" t="s">
        <v>167</v>
      </c>
      <c r="D1960" s="17" t="s">
        <v>2095</v>
      </c>
      <c r="E1960" s="14">
        <v>0</v>
      </c>
      <c r="F1960" s="14">
        <v>26.11</v>
      </c>
      <c r="G1960" s="15">
        <f>ROUND(E1960*F1960,2)</f>
        <v>0</v>
      </c>
    </row>
    <row r="1961" spans="1:7" ht="123.75" x14ac:dyDescent="0.25">
      <c r="A1961" s="16"/>
      <c r="B1961" s="16"/>
      <c r="C1961" s="16"/>
      <c r="D1961" s="17" t="s">
        <v>2096</v>
      </c>
      <c r="E1961" s="16"/>
      <c r="F1961" s="16"/>
      <c r="G1961" s="16"/>
    </row>
    <row r="1962" spans="1:7" x14ac:dyDescent="0.25">
      <c r="A1962" s="12" t="s">
        <v>2097</v>
      </c>
      <c r="B1962" s="13" t="s">
        <v>16</v>
      </c>
      <c r="C1962" s="13" t="s">
        <v>167</v>
      </c>
      <c r="D1962" s="17" t="s">
        <v>2098</v>
      </c>
      <c r="E1962" s="14">
        <v>4</v>
      </c>
      <c r="F1962" s="14">
        <v>23.57</v>
      </c>
      <c r="G1962" s="15">
        <f>ROUND(E1962*F1962,2)</f>
        <v>94.28</v>
      </c>
    </row>
    <row r="1963" spans="1:7" ht="123.75" x14ac:dyDescent="0.25">
      <c r="A1963" s="16"/>
      <c r="B1963" s="16"/>
      <c r="C1963" s="16"/>
      <c r="D1963" s="17" t="s">
        <v>2096</v>
      </c>
      <c r="E1963" s="16"/>
      <c r="F1963" s="16"/>
      <c r="G1963" s="16"/>
    </row>
    <row r="1964" spans="1:7" ht="22.5" x14ac:dyDescent="0.25">
      <c r="A1964" s="12" t="s">
        <v>2099</v>
      </c>
      <c r="B1964" s="13" t="s">
        <v>16</v>
      </c>
      <c r="C1964" s="13" t="s">
        <v>167</v>
      </c>
      <c r="D1964" s="17" t="s">
        <v>2095</v>
      </c>
      <c r="E1964" s="14">
        <v>0</v>
      </c>
      <c r="F1964" s="14">
        <v>13.21</v>
      </c>
      <c r="G1964" s="15">
        <f>ROUND(E1964*F1964,2)</f>
        <v>0</v>
      </c>
    </row>
    <row r="1965" spans="1:7" ht="123.75" x14ac:dyDescent="0.25">
      <c r="A1965" s="16"/>
      <c r="B1965" s="16"/>
      <c r="C1965" s="16"/>
      <c r="D1965" s="17" t="s">
        <v>2100</v>
      </c>
      <c r="E1965" s="16"/>
      <c r="F1965" s="16"/>
      <c r="G1965" s="16"/>
    </row>
    <row r="1966" spans="1:7" ht="22.5" x14ac:dyDescent="0.25">
      <c r="A1966" s="12" t="s">
        <v>2101</v>
      </c>
      <c r="B1966" s="13" t="s">
        <v>16</v>
      </c>
      <c r="C1966" s="13" t="s">
        <v>167</v>
      </c>
      <c r="D1966" s="17" t="s">
        <v>2102</v>
      </c>
      <c r="E1966" s="14">
        <v>0</v>
      </c>
      <c r="F1966" s="14">
        <v>13.21</v>
      </c>
      <c r="G1966" s="15">
        <f>ROUND(E1966*F1966,2)</f>
        <v>0</v>
      </c>
    </row>
    <row r="1967" spans="1:7" ht="123.75" x14ac:dyDescent="0.25">
      <c r="A1967" s="16"/>
      <c r="B1967" s="16"/>
      <c r="C1967" s="16"/>
      <c r="D1967" s="17" t="s">
        <v>2103</v>
      </c>
      <c r="E1967" s="16"/>
      <c r="F1967" s="16"/>
      <c r="G1967" s="16"/>
    </row>
    <row r="1968" spans="1:7" x14ac:dyDescent="0.25">
      <c r="A1968" s="12" t="s">
        <v>2048</v>
      </c>
      <c r="B1968" s="13" t="s">
        <v>16</v>
      </c>
      <c r="C1968" s="13" t="s">
        <v>167</v>
      </c>
      <c r="D1968" s="17" t="s">
        <v>2049</v>
      </c>
      <c r="E1968" s="14">
        <v>30</v>
      </c>
      <c r="F1968" s="14">
        <v>4.3099999999999996</v>
      </c>
      <c r="G1968" s="15">
        <f>ROUND(E1968*F1968,2)</f>
        <v>129.30000000000001</v>
      </c>
    </row>
    <row r="1969" spans="1:7" ht="22.5" x14ac:dyDescent="0.25">
      <c r="A1969" s="16"/>
      <c r="B1969" s="16"/>
      <c r="C1969" s="16"/>
      <c r="D1969" s="17" t="s">
        <v>2050</v>
      </c>
      <c r="E1969" s="16"/>
      <c r="F1969" s="16"/>
      <c r="G1969" s="16"/>
    </row>
    <row r="1970" spans="1:7" x14ac:dyDescent="0.25">
      <c r="A1970" s="12" t="s">
        <v>2104</v>
      </c>
      <c r="B1970" s="13" t="s">
        <v>16</v>
      </c>
      <c r="C1970" s="13" t="s">
        <v>167</v>
      </c>
      <c r="D1970" s="17" t="s">
        <v>2105</v>
      </c>
      <c r="E1970" s="14">
        <v>0</v>
      </c>
      <c r="F1970" s="14">
        <v>12.1</v>
      </c>
      <c r="G1970" s="15">
        <f>ROUND(E1970*F1970,2)</f>
        <v>0</v>
      </c>
    </row>
    <row r="1971" spans="1:7" ht="123.75" x14ac:dyDescent="0.25">
      <c r="A1971" s="16"/>
      <c r="B1971" s="16"/>
      <c r="C1971" s="16"/>
      <c r="D1971" s="17" t="s">
        <v>2106</v>
      </c>
      <c r="E1971" s="16"/>
      <c r="F1971" s="16"/>
      <c r="G1971" s="16"/>
    </row>
    <row r="1972" spans="1:7" x14ac:dyDescent="0.25">
      <c r="A1972" s="12" t="s">
        <v>2107</v>
      </c>
      <c r="B1972" s="13" t="s">
        <v>16</v>
      </c>
      <c r="C1972" s="13" t="s">
        <v>167</v>
      </c>
      <c r="D1972" s="17" t="s">
        <v>2108</v>
      </c>
      <c r="E1972" s="14">
        <v>2</v>
      </c>
      <c r="F1972" s="14">
        <v>12.1</v>
      </c>
      <c r="G1972" s="15">
        <f>ROUND(E1972*F1972,2)</f>
        <v>24.2</v>
      </c>
    </row>
    <row r="1973" spans="1:7" ht="123.75" x14ac:dyDescent="0.25">
      <c r="A1973" s="16"/>
      <c r="B1973" s="16"/>
      <c r="C1973" s="16"/>
      <c r="D1973" s="17" t="s">
        <v>2109</v>
      </c>
      <c r="E1973" s="16"/>
      <c r="F1973" s="16"/>
      <c r="G1973" s="16"/>
    </row>
    <row r="1974" spans="1:7" x14ac:dyDescent="0.25">
      <c r="A1974" s="12" t="s">
        <v>2110</v>
      </c>
      <c r="B1974" s="13" t="s">
        <v>16</v>
      </c>
      <c r="C1974" s="13" t="s">
        <v>167</v>
      </c>
      <c r="D1974" s="17" t="s">
        <v>2111</v>
      </c>
      <c r="E1974" s="14">
        <v>0</v>
      </c>
      <c r="F1974" s="14">
        <v>12.1</v>
      </c>
      <c r="G1974" s="15">
        <f>ROUND(E1974*F1974,2)</f>
        <v>0</v>
      </c>
    </row>
    <row r="1975" spans="1:7" ht="123.75" x14ac:dyDescent="0.25">
      <c r="A1975" s="16"/>
      <c r="B1975" s="16"/>
      <c r="C1975" s="16"/>
      <c r="D1975" s="17" t="s">
        <v>2112</v>
      </c>
      <c r="E1975" s="16"/>
      <c r="F1975" s="16"/>
      <c r="G1975" s="16"/>
    </row>
    <row r="1976" spans="1:7" x14ac:dyDescent="0.25">
      <c r="A1976" s="12" t="s">
        <v>2113</v>
      </c>
      <c r="B1976" s="13" t="s">
        <v>16</v>
      </c>
      <c r="C1976" s="13" t="s">
        <v>167</v>
      </c>
      <c r="D1976" s="17" t="s">
        <v>2114</v>
      </c>
      <c r="E1976" s="14">
        <v>2</v>
      </c>
      <c r="F1976" s="14">
        <v>12.1</v>
      </c>
      <c r="G1976" s="15">
        <f>ROUND(E1976*F1976,2)</f>
        <v>24.2</v>
      </c>
    </row>
    <row r="1977" spans="1:7" ht="123.75" x14ac:dyDescent="0.25">
      <c r="A1977" s="16"/>
      <c r="B1977" s="16"/>
      <c r="C1977" s="16"/>
      <c r="D1977" s="17" t="s">
        <v>2115</v>
      </c>
      <c r="E1977" s="16"/>
      <c r="F1977" s="16"/>
      <c r="G1977" s="16"/>
    </row>
    <row r="1978" spans="1:7" x14ac:dyDescent="0.25">
      <c r="A1978" s="12" t="s">
        <v>2116</v>
      </c>
      <c r="B1978" s="13" t="s">
        <v>16</v>
      </c>
      <c r="C1978" s="13" t="s">
        <v>167</v>
      </c>
      <c r="D1978" s="17" t="s">
        <v>2117</v>
      </c>
      <c r="E1978" s="14">
        <v>0</v>
      </c>
      <c r="F1978" s="14">
        <v>12.1</v>
      </c>
      <c r="G1978" s="15">
        <f>ROUND(E1978*F1978,2)</f>
        <v>0</v>
      </c>
    </row>
    <row r="1979" spans="1:7" ht="123.75" x14ac:dyDescent="0.25">
      <c r="A1979" s="16"/>
      <c r="B1979" s="16"/>
      <c r="C1979" s="16"/>
      <c r="D1979" s="17" t="s">
        <v>2118</v>
      </c>
      <c r="E1979" s="16"/>
      <c r="F1979" s="16"/>
      <c r="G1979" s="16"/>
    </row>
    <row r="1980" spans="1:7" ht="22.5" x14ac:dyDescent="0.25">
      <c r="A1980" s="12" t="s">
        <v>2119</v>
      </c>
      <c r="B1980" s="13" t="s">
        <v>16</v>
      </c>
      <c r="C1980" s="13" t="s">
        <v>167</v>
      </c>
      <c r="D1980" s="17" t="s">
        <v>2120</v>
      </c>
      <c r="E1980" s="14">
        <v>0</v>
      </c>
      <c r="F1980" s="14">
        <v>13.21</v>
      </c>
      <c r="G1980" s="15">
        <f>ROUND(E1980*F1980,2)</f>
        <v>0</v>
      </c>
    </row>
    <row r="1981" spans="1:7" ht="123.75" x14ac:dyDescent="0.25">
      <c r="A1981" s="16"/>
      <c r="B1981" s="16"/>
      <c r="C1981" s="16"/>
      <c r="D1981" s="17" t="s">
        <v>2121</v>
      </c>
      <c r="E1981" s="16"/>
      <c r="F1981" s="16"/>
      <c r="G1981" s="16"/>
    </row>
    <row r="1982" spans="1:7" x14ac:dyDescent="0.25">
      <c r="A1982" s="12" t="s">
        <v>2122</v>
      </c>
      <c r="B1982" s="13" t="s">
        <v>16</v>
      </c>
      <c r="C1982" s="13" t="s">
        <v>167</v>
      </c>
      <c r="D1982" s="17" t="s">
        <v>2123</v>
      </c>
      <c r="E1982" s="14">
        <v>0</v>
      </c>
      <c r="F1982" s="14">
        <v>16.02</v>
      </c>
      <c r="G1982" s="15">
        <f>ROUND(E1982*F1982,2)</f>
        <v>0</v>
      </c>
    </row>
    <row r="1983" spans="1:7" ht="123.75" x14ac:dyDescent="0.25">
      <c r="A1983" s="16"/>
      <c r="B1983" s="16"/>
      <c r="C1983" s="16"/>
      <c r="D1983" s="17" t="s">
        <v>2124</v>
      </c>
      <c r="E1983" s="16"/>
      <c r="F1983" s="16"/>
      <c r="G1983" s="16"/>
    </row>
    <row r="1984" spans="1:7" x14ac:dyDescent="0.25">
      <c r="A1984" s="16"/>
      <c r="B1984" s="16"/>
      <c r="C1984" s="16"/>
      <c r="D1984" s="35" t="s">
        <v>2125</v>
      </c>
      <c r="E1984" s="14">
        <v>1</v>
      </c>
      <c r="F1984" s="18">
        <f>G1930+G1932+G1934+G1936+G1938+G1940+G1942+G1944+G1946+G1948+G1950+G1952+G1954+G1956+G1958+G1960+G1962+G1964+G1966+G1968+G1970+G1972+G1974+G1976+G1978+G1980+G1982</f>
        <v>2623.38</v>
      </c>
      <c r="G1984" s="18">
        <f>ROUND(E1984*F1984,2)</f>
        <v>2623.38</v>
      </c>
    </row>
    <row r="1985" spans="1:7" ht="0.95" customHeight="1" x14ac:dyDescent="0.25">
      <c r="A1985" s="19"/>
      <c r="B1985" s="19"/>
      <c r="C1985" s="19"/>
      <c r="D1985" s="36"/>
      <c r="E1985" s="19"/>
      <c r="F1985" s="19"/>
      <c r="G1985" s="19"/>
    </row>
    <row r="1986" spans="1:7" x14ac:dyDescent="0.25">
      <c r="A1986" s="23" t="s">
        <v>2126</v>
      </c>
      <c r="B1986" s="23" t="s">
        <v>9</v>
      </c>
      <c r="C1986" s="23" t="s">
        <v>167</v>
      </c>
      <c r="D1986" s="38" t="s">
        <v>2127</v>
      </c>
      <c r="E1986" s="24">
        <f>E2000</f>
        <v>1</v>
      </c>
      <c r="F1986" s="24">
        <f>F2000</f>
        <v>7057.32</v>
      </c>
      <c r="G1986" s="24">
        <f>G2000</f>
        <v>7057.32</v>
      </c>
    </row>
    <row r="1987" spans="1:7" ht="33.75" x14ac:dyDescent="0.25">
      <c r="A1987" s="16"/>
      <c r="B1987" s="16"/>
      <c r="C1987" s="16"/>
      <c r="D1987" s="17" t="s">
        <v>2128</v>
      </c>
      <c r="E1987" s="16"/>
      <c r="F1987" s="16"/>
      <c r="G1987" s="16"/>
    </row>
    <row r="1988" spans="1:7" x14ac:dyDescent="0.25">
      <c r="A1988" s="12" t="s">
        <v>2055</v>
      </c>
      <c r="B1988" s="13" t="s">
        <v>16</v>
      </c>
      <c r="C1988" s="13" t="s">
        <v>2004</v>
      </c>
      <c r="D1988" s="17" t="s">
        <v>2056</v>
      </c>
      <c r="E1988" s="14">
        <v>1400</v>
      </c>
      <c r="F1988" s="14">
        <v>2.92</v>
      </c>
      <c r="G1988" s="15">
        <f>ROUND(E1988*F1988,2)</f>
        <v>4088</v>
      </c>
    </row>
    <row r="1989" spans="1:7" ht="135" x14ac:dyDescent="0.25">
      <c r="A1989" s="16"/>
      <c r="B1989" s="16"/>
      <c r="C1989" s="16"/>
      <c r="D1989" s="17" t="s">
        <v>2057</v>
      </c>
      <c r="E1989" s="16"/>
      <c r="F1989" s="16"/>
      <c r="G1989" s="16"/>
    </row>
    <row r="1990" spans="1:7" x14ac:dyDescent="0.25">
      <c r="A1990" s="12" t="s">
        <v>2058</v>
      </c>
      <c r="B1990" s="13" t="s">
        <v>16</v>
      </c>
      <c r="C1990" s="13" t="s">
        <v>2004</v>
      </c>
      <c r="D1990" s="17" t="s">
        <v>2059</v>
      </c>
      <c r="E1990" s="14">
        <v>920</v>
      </c>
      <c r="F1990" s="14">
        <v>2</v>
      </c>
      <c r="G1990" s="15">
        <f>ROUND(E1990*F1990,2)</f>
        <v>1840</v>
      </c>
    </row>
    <row r="1991" spans="1:7" ht="112.5" x14ac:dyDescent="0.25">
      <c r="A1991" s="16"/>
      <c r="B1991" s="16"/>
      <c r="C1991" s="16"/>
      <c r="D1991" s="17" t="s">
        <v>2060</v>
      </c>
      <c r="E1991" s="16"/>
      <c r="F1991" s="16"/>
      <c r="G1991" s="16"/>
    </row>
    <row r="1992" spans="1:7" x14ac:dyDescent="0.25">
      <c r="A1992" s="12" t="s">
        <v>2067</v>
      </c>
      <c r="B1992" s="13" t="s">
        <v>16</v>
      </c>
      <c r="C1992" s="13" t="s">
        <v>2004</v>
      </c>
      <c r="D1992" s="17" t="s">
        <v>2068</v>
      </c>
      <c r="E1992" s="14">
        <v>0</v>
      </c>
      <c r="F1992" s="14">
        <v>1.65</v>
      </c>
      <c r="G1992" s="15">
        <f>ROUND(E1992*F1992,2)</f>
        <v>0</v>
      </c>
    </row>
    <row r="1993" spans="1:7" ht="90" x14ac:dyDescent="0.25">
      <c r="A1993" s="16"/>
      <c r="B1993" s="16"/>
      <c r="C1993" s="16"/>
      <c r="D1993" s="17" t="s">
        <v>2069</v>
      </c>
      <c r="E1993" s="16"/>
      <c r="F1993" s="16"/>
      <c r="G1993" s="16"/>
    </row>
    <row r="1994" spans="1:7" x14ac:dyDescent="0.25">
      <c r="A1994" s="12" t="s">
        <v>2048</v>
      </c>
      <c r="B1994" s="13" t="s">
        <v>16</v>
      </c>
      <c r="C1994" s="13" t="s">
        <v>167</v>
      </c>
      <c r="D1994" s="17" t="s">
        <v>2049</v>
      </c>
      <c r="E1994" s="14">
        <v>0</v>
      </c>
      <c r="F1994" s="14">
        <v>4.3099999999999996</v>
      </c>
      <c r="G1994" s="15">
        <f>ROUND(E1994*F1994,2)</f>
        <v>0</v>
      </c>
    </row>
    <row r="1995" spans="1:7" ht="22.5" x14ac:dyDescent="0.25">
      <c r="A1995" s="16"/>
      <c r="B1995" s="16"/>
      <c r="C1995" s="16"/>
      <c r="D1995" s="17" t="s">
        <v>2050</v>
      </c>
      <c r="E1995" s="16"/>
      <c r="F1995" s="16"/>
      <c r="G1995" s="16"/>
    </row>
    <row r="1996" spans="1:7" x14ac:dyDescent="0.25">
      <c r="A1996" s="12" t="s">
        <v>2064</v>
      </c>
      <c r="B1996" s="13" t="s">
        <v>16</v>
      </c>
      <c r="C1996" s="13" t="s">
        <v>167</v>
      </c>
      <c r="D1996" s="17" t="s">
        <v>2065</v>
      </c>
      <c r="E1996" s="14">
        <v>66</v>
      </c>
      <c r="F1996" s="14">
        <v>14.57</v>
      </c>
      <c r="G1996" s="15">
        <f>ROUND(E1996*F1996,2)</f>
        <v>961.62</v>
      </c>
    </row>
    <row r="1997" spans="1:7" ht="22.5" x14ac:dyDescent="0.25">
      <c r="A1997" s="16"/>
      <c r="B1997" s="16"/>
      <c r="C1997" s="16"/>
      <c r="D1997" s="17" t="s">
        <v>2066</v>
      </c>
      <c r="E1997" s="16"/>
      <c r="F1997" s="16"/>
      <c r="G1997" s="16"/>
    </row>
    <row r="1998" spans="1:7" x14ac:dyDescent="0.25">
      <c r="A1998" s="12" t="s">
        <v>2026</v>
      </c>
      <c r="B1998" s="13" t="s">
        <v>16</v>
      </c>
      <c r="C1998" s="13" t="s">
        <v>167</v>
      </c>
      <c r="D1998" s="17" t="s">
        <v>2027</v>
      </c>
      <c r="E1998" s="14">
        <v>86</v>
      </c>
      <c r="F1998" s="14">
        <v>1.95</v>
      </c>
      <c r="G1998" s="15">
        <f>ROUND(E1998*F1998,2)</f>
        <v>167.7</v>
      </c>
    </row>
    <row r="1999" spans="1:7" ht="22.5" x14ac:dyDescent="0.25">
      <c r="A1999" s="16"/>
      <c r="B1999" s="16"/>
      <c r="C1999" s="16"/>
      <c r="D1999" s="17" t="s">
        <v>2028</v>
      </c>
      <c r="E1999" s="16"/>
      <c r="F1999" s="16"/>
      <c r="G1999" s="16"/>
    </row>
    <row r="2000" spans="1:7" x14ac:dyDescent="0.25">
      <c r="A2000" s="16"/>
      <c r="B2000" s="16"/>
      <c r="C2000" s="16"/>
      <c r="D2000" s="35" t="s">
        <v>2129</v>
      </c>
      <c r="E2000" s="14">
        <v>1</v>
      </c>
      <c r="F2000" s="18">
        <f>G1988+G1990+G1992+G1994+G1996+G1998</f>
        <v>7057.32</v>
      </c>
      <c r="G2000" s="18">
        <f>ROUND(E2000*F2000,2)</f>
        <v>7057.32</v>
      </c>
    </row>
    <row r="2001" spans="1:7" ht="0.95" customHeight="1" x14ac:dyDescent="0.25">
      <c r="A2001" s="19"/>
      <c r="B2001" s="19"/>
      <c r="C2001" s="19"/>
      <c r="D2001" s="36"/>
      <c r="E2001" s="19"/>
      <c r="F2001" s="19"/>
      <c r="G2001" s="19"/>
    </row>
    <row r="2002" spans="1:7" x14ac:dyDescent="0.25">
      <c r="A2002" s="23" t="s">
        <v>2130</v>
      </c>
      <c r="B2002" s="23" t="s">
        <v>9</v>
      </c>
      <c r="C2002" s="23" t="s">
        <v>167</v>
      </c>
      <c r="D2002" s="38" t="s">
        <v>2131</v>
      </c>
      <c r="E2002" s="24">
        <f>E2024</f>
        <v>1</v>
      </c>
      <c r="F2002" s="24">
        <f>F2024</f>
        <v>19028.38</v>
      </c>
      <c r="G2002" s="24">
        <f>G2024</f>
        <v>19028.38</v>
      </c>
    </row>
    <row r="2003" spans="1:7" ht="45" x14ac:dyDescent="0.25">
      <c r="A2003" s="16"/>
      <c r="B2003" s="16"/>
      <c r="C2003" s="16"/>
      <c r="D2003" s="17" t="s">
        <v>2132</v>
      </c>
      <c r="E2003" s="16"/>
      <c r="F2003" s="16"/>
      <c r="G2003" s="16"/>
    </row>
    <row r="2004" spans="1:7" x14ac:dyDescent="0.25">
      <c r="A2004" s="12" t="s">
        <v>2058</v>
      </c>
      <c r="B2004" s="13" t="s">
        <v>16</v>
      </c>
      <c r="C2004" s="13" t="s">
        <v>2004</v>
      </c>
      <c r="D2004" s="17" t="s">
        <v>2059</v>
      </c>
      <c r="E2004" s="14">
        <v>4750</v>
      </c>
      <c r="F2004" s="14">
        <v>2</v>
      </c>
      <c r="G2004" s="15">
        <f>ROUND(E2004*F2004,2)</f>
        <v>9500</v>
      </c>
    </row>
    <row r="2005" spans="1:7" ht="112.5" x14ac:dyDescent="0.25">
      <c r="A2005" s="16"/>
      <c r="B2005" s="16"/>
      <c r="C2005" s="16"/>
      <c r="D2005" s="17" t="s">
        <v>2060</v>
      </c>
      <c r="E2005" s="16"/>
      <c r="F2005" s="16"/>
      <c r="G2005" s="16"/>
    </row>
    <row r="2006" spans="1:7" x14ac:dyDescent="0.25">
      <c r="A2006" s="12" t="s">
        <v>2133</v>
      </c>
      <c r="B2006" s="13" t="s">
        <v>16</v>
      </c>
      <c r="C2006" s="13" t="s">
        <v>167</v>
      </c>
      <c r="D2006" s="17" t="s">
        <v>2134</v>
      </c>
      <c r="E2006" s="14">
        <v>4</v>
      </c>
      <c r="F2006" s="14">
        <v>29.91</v>
      </c>
      <c r="G2006" s="15">
        <f>ROUND(E2006*F2006,2)</f>
        <v>119.64</v>
      </c>
    </row>
    <row r="2007" spans="1:7" ht="101.25" x14ac:dyDescent="0.25">
      <c r="A2007" s="16"/>
      <c r="B2007" s="16"/>
      <c r="C2007" s="16"/>
      <c r="D2007" s="17" t="s">
        <v>2135</v>
      </c>
      <c r="E2007" s="16"/>
      <c r="F2007" s="16"/>
      <c r="G2007" s="16"/>
    </row>
    <row r="2008" spans="1:7" x14ac:dyDescent="0.25">
      <c r="A2008" s="12" t="s">
        <v>2136</v>
      </c>
      <c r="B2008" s="13" t="s">
        <v>16</v>
      </c>
      <c r="C2008" s="13" t="s">
        <v>167</v>
      </c>
      <c r="D2008" s="17" t="s">
        <v>2137</v>
      </c>
      <c r="E2008" s="14">
        <v>0</v>
      </c>
      <c r="F2008" s="14">
        <v>41.3</v>
      </c>
      <c r="G2008" s="15">
        <f>ROUND(E2008*F2008,2)</f>
        <v>0</v>
      </c>
    </row>
    <row r="2009" spans="1:7" ht="123.75" x14ac:dyDescent="0.25">
      <c r="A2009" s="16"/>
      <c r="B2009" s="16"/>
      <c r="C2009" s="16"/>
      <c r="D2009" s="17" t="s">
        <v>2138</v>
      </c>
      <c r="E2009" s="16"/>
      <c r="F2009" s="16"/>
      <c r="G2009" s="16"/>
    </row>
    <row r="2010" spans="1:7" x14ac:dyDescent="0.25">
      <c r="A2010" s="12" t="s">
        <v>2139</v>
      </c>
      <c r="B2010" s="13" t="s">
        <v>16</v>
      </c>
      <c r="C2010" s="13" t="s">
        <v>167</v>
      </c>
      <c r="D2010" s="17" t="s">
        <v>2140</v>
      </c>
      <c r="E2010" s="14">
        <v>68</v>
      </c>
      <c r="F2010" s="14">
        <v>43.58</v>
      </c>
      <c r="G2010" s="15">
        <f>ROUND(E2010*F2010,2)</f>
        <v>2963.44</v>
      </c>
    </row>
    <row r="2011" spans="1:7" ht="101.25" x14ac:dyDescent="0.25">
      <c r="A2011" s="16"/>
      <c r="B2011" s="16"/>
      <c r="C2011" s="16"/>
      <c r="D2011" s="17" t="s">
        <v>2141</v>
      </c>
      <c r="E2011" s="16"/>
      <c r="F2011" s="16"/>
      <c r="G2011" s="16"/>
    </row>
    <row r="2012" spans="1:7" x14ac:dyDescent="0.25">
      <c r="A2012" s="12" t="s">
        <v>2142</v>
      </c>
      <c r="B2012" s="13" t="s">
        <v>16</v>
      </c>
      <c r="C2012" s="13" t="s">
        <v>167</v>
      </c>
      <c r="D2012" s="17" t="s">
        <v>2143</v>
      </c>
      <c r="E2012" s="14">
        <v>4</v>
      </c>
      <c r="F2012" s="14">
        <v>46.51</v>
      </c>
      <c r="G2012" s="15">
        <f>ROUND(E2012*F2012,2)</f>
        <v>186.04</v>
      </c>
    </row>
    <row r="2013" spans="1:7" ht="112.5" x14ac:dyDescent="0.25">
      <c r="A2013" s="16"/>
      <c r="B2013" s="16"/>
      <c r="C2013" s="16"/>
      <c r="D2013" s="17" t="s">
        <v>2144</v>
      </c>
      <c r="E2013" s="16"/>
      <c r="F2013" s="16"/>
      <c r="G2013" s="16"/>
    </row>
    <row r="2014" spans="1:7" x14ac:dyDescent="0.25">
      <c r="A2014" s="12" t="s">
        <v>2145</v>
      </c>
      <c r="B2014" s="13" t="s">
        <v>16</v>
      </c>
      <c r="C2014" s="13" t="s">
        <v>167</v>
      </c>
      <c r="D2014" s="17" t="s">
        <v>2146</v>
      </c>
      <c r="E2014" s="14">
        <v>0</v>
      </c>
      <c r="F2014" s="14">
        <v>51.99</v>
      </c>
      <c r="G2014" s="15">
        <f>ROUND(E2014*F2014,2)</f>
        <v>0</v>
      </c>
    </row>
    <row r="2015" spans="1:7" ht="112.5" x14ac:dyDescent="0.25">
      <c r="A2015" s="16"/>
      <c r="B2015" s="16"/>
      <c r="C2015" s="16"/>
      <c r="D2015" s="17" t="s">
        <v>2147</v>
      </c>
      <c r="E2015" s="16"/>
      <c r="F2015" s="16"/>
      <c r="G2015" s="16"/>
    </row>
    <row r="2016" spans="1:7" ht="22.5" x14ac:dyDescent="0.25">
      <c r="A2016" s="12" t="s">
        <v>2148</v>
      </c>
      <c r="B2016" s="13" t="s">
        <v>16</v>
      </c>
      <c r="C2016" s="13" t="s">
        <v>2004</v>
      </c>
      <c r="D2016" s="17" t="s">
        <v>2149</v>
      </c>
      <c r="E2016" s="14">
        <v>0</v>
      </c>
      <c r="F2016" s="14">
        <v>1.78</v>
      </c>
      <c r="G2016" s="15">
        <f>ROUND(E2016*F2016,2)</f>
        <v>0</v>
      </c>
    </row>
    <row r="2017" spans="1:7" ht="112.5" x14ac:dyDescent="0.25">
      <c r="A2017" s="16"/>
      <c r="B2017" s="16"/>
      <c r="C2017" s="16"/>
      <c r="D2017" s="17" t="s">
        <v>2150</v>
      </c>
      <c r="E2017" s="16"/>
      <c r="F2017" s="16"/>
      <c r="G2017" s="16"/>
    </row>
    <row r="2018" spans="1:7" x14ac:dyDescent="0.25">
      <c r="A2018" s="12" t="s">
        <v>2067</v>
      </c>
      <c r="B2018" s="13" t="s">
        <v>16</v>
      </c>
      <c r="C2018" s="13" t="s">
        <v>2004</v>
      </c>
      <c r="D2018" s="17" t="s">
        <v>2068</v>
      </c>
      <c r="E2018" s="14">
        <v>0</v>
      </c>
      <c r="F2018" s="14">
        <v>1.65</v>
      </c>
      <c r="G2018" s="15">
        <f>ROUND(E2018*F2018,2)</f>
        <v>0</v>
      </c>
    </row>
    <row r="2019" spans="1:7" ht="90" x14ac:dyDescent="0.25">
      <c r="A2019" s="16"/>
      <c r="B2019" s="16"/>
      <c r="C2019" s="16"/>
      <c r="D2019" s="17" t="s">
        <v>2069</v>
      </c>
      <c r="E2019" s="16"/>
      <c r="F2019" s="16"/>
      <c r="G2019" s="16"/>
    </row>
    <row r="2020" spans="1:7" x14ac:dyDescent="0.25">
      <c r="A2020" s="12" t="s">
        <v>2026</v>
      </c>
      <c r="B2020" s="13" t="s">
        <v>16</v>
      </c>
      <c r="C2020" s="13" t="s">
        <v>167</v>
      </c>
      <c r="D2020" s="17" t="s">
        <v>2027</v>
      </c>
      <c r="E2020" s="14">
        <v>0</v>
      </c>
      <c r="F2020" s="14">
        <v>1.95</v>
      </c>
      <c r="G2020" s="15">
        <f>ROUND(E2020*F2020,2)</f>
        <v>0</v>
      </c>
    </row>
    <row r="2021" spans="1:7" ht="22.5" x14ac:dyDescent="0.25">
      <c r="A2021" s="16"/>
      <c r="B2021" s="16"/>
      <c r="C2021" s="16"/>
      <c r="D2021" s="17" t="s">
        <v>2028</v>
      </c>
      <c r="E2021" s="16"/>
      <c r="F2021" s="16"/>
      <c r="G2021" s="16"/>
    </row>
    <row r="2022" spans="1:7" x14ac:dyDescent="0.25">
      <c r="A2022" s="12" t="s">
        <v>2151</v>
      </c>
      <c r="B2022" s="13" t="s">
        <v>16</v>
      </c>
      <c r="C2022" s="13" t="s">
        <v>167</v>
      </c>
      <c r="D2022" s="17" t="s">
        <v>2152</v>
      </c>
      <c r="E2022" s="14">
        <v>294</v>
      </c>
      <c r="F2022" s="14">
        <v>21.29</v>
      </c>
      <c r="G2022" s="15">
        <f>ROUND(E2022*F2022,2)</f>
        <v>6259.26</v>
      </c>
    </row>
    <row r="2023" spans="1:7" ht="112.5" x14ac:dyDescent="0.25">
      <c r="A2023" s="16"/>
      <c r="B2023" s="16"/>
      <c r="C2023" s="16"/>
      <c r="D2023" s="17" t="s">
        <v>2153</v>
      </c>
      <c r="E2023" s="16"/>
      <c r="F2023" s="16"/>
      <c r="G2023" s="16"/>
    </row>
    <row r="2024" spans="1:7" x14ac:dyDescent="0.25">
      <c r="A2024" s="16"/>
      <c r="B2024" s="16"/>
      <c r="C2024" s="16"/>
      <c r="D2024" s="35" t="s">
        <v>2154</v>
      </c>
      <c r="E2024" s="14">
        <v>1</v>
      </c>
      <c r="F2024" s="18">
        <f>G2004+G2006+G2008+G2010+G2012+G2014+G2016+G2018+G2020+G2022</f>
        <v>19028.38</v>
      </c>
      <c r="G2024" s="18">
        <f>ROUND(E2024*F2024,2)</f>
        <v>19028.38</v>
      </c>
    </row>
    <row r="2025" spans="1:7" ht="0.95" customHeight="1" x14ac:dyDescent="0.25">
      <c r="A2025" s="19"/>
      <c r="B2025" s="19"/>
      <c r="C2025" s="19"/>
      <c r="D2025" s="36"/>
      <c r="E2025" s="19"/>
      <c r="F2025" s="19"/>
      <c r="G2025" s="19"/>
    </row>
    <row r="2026" spans="1:7" x14ac:dyDescent="0.25">
      <c r="A2026" s="16"/>
      <c r="B2026" s="16"/>
      <c r="C2026" s="16"/>
      <c r="D2026" s="35" t="s">
        <v>2155</v>
      </c>
      <c r="E2026" s="14">
        <v>1</v>
      </c>
      <c r="F2026" s="18">
        <f>G1874+G1896+G1914+G1928+G1986+G2002</f>
        <v>37450.01</v>
      </c>
      <c r="G2026" s="18">
        <f>ROUND(E2026*F2026,2)</f>
        <v>37450.01</v>
      </c>
    </row>
    <row r="2027" spans="1:7" ht="0.95" customHeight="1" x14ac:dyDescent="0.25">
      <c r="A2027" s="19"/>
      <c r="B2027" s="19"/>
      <c r="C2027" s="19"/>
      <c r="D2027" s="36"/>
      <c r="E2027" s="19"/>
      <c r="F2027" s="19"/>
      <c r="G2027" s="19"/>
    </row>
    <row r="2028" spans="1:7" x14ac:dyDescent="0.25">
      <c r="A2028" s="20" t="s">
        <v>2156</v>
      </c>
      <c r="B2028" s="20" t="s">
        <v>9</v>
      </c>
      <c r="C2028" s="20" t="s">
        <v>10</v>
      </c>
      <c r="D2028" s="37" t="s">
        <v>2157</v>
      </c>
      <c r="E2028" s="21">
        <f>E2046</f>
        <v>1</v>
      </c>
      <c r="F2028" s="21">
        <f>F2046</f>
        <v>38571.919999999998</v>
      </c>
      <c r="G2028" s="21">
        <f>G2046</f>
        <v>38571.919999999998</v>
      </c>
    </row>
    <row r="2029" spans="1:7" ht="78.75" x14ac:dyDescent="0.25">
      <c r="A2029" s="16"/>
      <c r="B2029" s="16"/>
      <c r="C2029" s="16"/>
      <c r="D2029" s="17" t="s">
        <v>2158</v>
      </c>
      <c r="E2029" s="16"/>
      <c r="F2029" s="16"/>
      <c r="G2029" s="16"/>
    </row>
    <row r="2030" spans="1:7" x14ac:dyDescent="0.25">
      <c r="A2030" s="23" t="s">
        <v>2159</v>
      </c>
      <c r="B2030" s="23" t="s">
        <v>9</v>
      </c>
      <c r="C2030" s="23" t="s">
        <v>167</v>
      </c>
      <c r="D2030" s="38" t="s">
        <v>2160</v>
      </c>
      <c r="E2030" s="24">
        <f>E2044</f>
        <v>1</v>
      </c>
      <c r="F2030" s="24">
        <f>F2044</f>
        <v>38571.919999999998</v>
      </c>
      <c r="G2030" s="24">
        <f>G2044</f>
        <v>38571.919999999998</v>
      </c>
    </row>
    <row r="2031" spans="1:7" ht="22.5" x14ac:dyDescent="0.25">
      <c r="A2031" s="16"/>
      <c r="B2031" s="16"/>
      <c r="C2031" s="16"/>
      <c r="D2031" s="17" t="s">
        <v>2161</v>
      </c>
      <c r="E2031" s="16"/>
      <c r="F2031" s="16"/>
      <c r="G2031" s="16"/>
    </row>
    <row r="2032" spans="1:7" x14ac:dyDescent="0.25">
      <c r="A2032" s="12" t="s">
        <v>2162</v>
      </c>
      <c r="B2032" s="13" t="s">
        <v>16</v>
      </c>
      <c r="C2032" s="13" t="s">
        <v>167</v>
      </c>
      <c r="D2032" s="17" t="s">
        <v>2163</v>
      </c>
      <c r="E2032" s="14">
        <v>73</v>
      </c>
      <c r="F2032" s="14">
        <v>76.91</v>
      </c>
      <c r="G2032" s="15">
        <f>ROUND(E2032*F2032,2)</f>
        <v>5614.43</v>
      </c>
    </row>
    <row r="2033" spans="1:7" ht="90" x14ac:dyDescent="0.25">
      <c r="A2033" s="16"/>
      <c r="B2033" s="16"/>
      <c r="C2033" s="16"/>
      <c r="D2033" s="17" t="s">
        <v>2164</v>
      </c>
      <c r="E2033" s="16"/>
      <c r="F2033" s="16"/>
      <c r="G2033" s="16"/>
    </row>
    <row r="2034" spans="1:7" x14ac:dyDescent="0.25">
      <c r="A2034" s="12" t="s">
        <v>2165</v>
      </c>
      <c r="B2034" s="13" t="s">
        <v>16</v>
      </c>
      <c r="C2034" s="13" t="s">
        <v>3</v>
      </c>
      <c r="D2034" s="17" t="s">
        <v>2166</v>
      </c>
      <c r="E2034" s="14">
        <v>73</v>
      </c>
      <c r="F2034" s="14">
        <v>14.13</v>
      </c>
      <c r="G2034" s="15">
        <f>ROUND(E2034*F2034,2)</f>
        <v>1031.49</v>
      </c>
    </row>
    <row r="2035" spans="1:7" ht="90" x14ac:dyDescent="0.25">
      <c r="A2035" s="16"/>
      <c r="B2035" s="16"/>
      <c r="C2035" s="16"/>
      <c r="D2035" s="17" t="s">
        <v>2167</v>
      </c>
      <c r="E2035" s="16"/>
      <c r="F2035" s="16"/>
      <c r="G2035" s="16"/>
    </row>
    <row r="2036" spans="1:7" x14ac:dyDescent="0.25">
      <c r="A2036" s="12" t="s">
        <v>2168</v>
      </c>
      <c r="B2036" s="13" t="s">
        <v>16</v>
      </c>
      <c r="C2036" s="13" t="s">
        <v>167</v>
      </c>
      <c r="D2036" s="17" t="s">
        <v>2169</v>
      </c>
      <c r="E2036" s="14">
        <v>0</v>
      </c>
      <c r="F2036" s="14">
        <v>105.09</v>
      </c>
      <c r="G2036" s="15">
        <f>ROUND(E2036*F2036,2)</f>
        <v>0</v>
      </c>
    </row>
    <row r="2037" spans="1:7" ht="56.25" x14ac:dyDescent="0.25">
      <c r="A2037" s="16"/>
      <c r="B2037" s="16"/>
      <c r="C2037" s="16"/>
      <c r="D2037" s="17" t="s">
        <v>2170</v>
      </c>
      <c r="E2037" s="16"/>
      <c r="F2037" s="16"/>
      <c r="G2037" s="16"/>
    </row>
    <row r="2038" spans="1:7" x14ac:dyDescent="0.25">
      <c r="A2038" s="12" t="s">
        <v>2171</v>
      </c>
      <c r="B2038" s="13" t="s">
        <v>16</v>
      </c>
      <c r="C2038" s="13" t="s">
        <v>167</v>
      </c>
      <c r="D2038" s="17" t="s">
        <v>2172</v>
      </c>
      <c r="E2038" s="14">
        <v>510</v>
      </c>
      <c r="F2038" s="14">
        <v>14.48</v>
      </c>
      <c r="G2038" s="15">
        <f>ROUND(E2038*F2038,2)</f>
        <v>7384.8</v>
      </c>
    </row>
    <row r="2039" spans="1:7" ht="45" x14ac:dyDescent="0.25">
      <c r="A2039" s="16"/>
      <c r="B2039" s="16"/>
      <c r="C2039" s="16"/>
      <c r="D2039" s="17" t="s">
        <v>2173</v>
      </c>
      <c r="E2039" s="16"/>
      <c r="F2039" s="16"/>
      <c r="G2039" s="16"/>
    </row>
    <row r="2040" spans="1:7" x14ac:dyDescent="0.25">
      <c r="A2040" s="12" t="s">
        <v>2174</v>
      </c>
      <c r="B2040" s="13" t="s">
        <v>16</v>
      </c>
      <c r="C2040" s="13" t="s">
        <v>167</v>
      </c>
      <c r="D2040" s="17" t="s">
        <v>2175</v>
      </c>
      <c r="E2040" s="14">
        <v>510</v>
      </c>
      <c r="F2040" s="14">
        <v>13.12</v>
      </c>
      <c r="G2040" s="15">
        <f>ROUND(E2040*F2040,2)</f>
        <v>6691.2</v>
      </c>
    </row>
    <row r="2041" spans="1:7" ht="33.75" x14ac:dyDescent="0.25">
      <c r="A2041" s="16"/>
      <c r="B2041" s="16"/>
      <c r="C2041" s="16"/>
      <c r="D2041" s="17" t="s">
        <v>2176</v>
      </c>
      <c r="E2041" s="16"/>
      <c r="F2041" s="16"/>
      <c r="G2041" s="16"/>
    </row>
    <row r="2042" spans="1:7" x14ac:dyDescent="0.25">
      <c r="A2042" s="12" t="s">
        <v>2177</v>
      </c>
      <c r="B2042" s="13" t="s">
        <v>16</v>
      </c>
      <c r="C2042" s="13" t="s">
        <v>2004</v>
      </c>
      <c r="D2042" s="17" t="s">
        <v>2178</v>
      </c>
      <c r="E2042" s="14">
        <v>8500</v>
      </c>
      <c r="F2042" s="14">
        <v>2.1</v>
      </c>
      <c r="G2042" s="15">
        <f>ROUND(E2042*F2042,2)</f>
        <v>17850</v>
      </c>
    </row>
    <row r="2043" spans="1:7" ht="78.75" x14ac:dyDescent="0.25">
      <c r="A2043" s="16"/>
      <c r="B2043" s="16"/>
      <c r="C2043" s="16"/>
      <c r="D2043" s="17" t="s">
        <v>2179</v>
      </c>
      <c r="E2043" s="16"/>
      <c r="F2043" s="16"/>
      <c r="G2043" s="16"/>
    </row>
    <row r="2044" spans="1:7" x14ac:dyDescent="0.25">
      <c r="A2044" s="16"/>
      <c r="B2044" s="16"/>
      <c r="C2044" s="16"/>
      <c r="D2044" s="35" t="s">
        <v>2180</v>
      </c>
      <c r="E2044" s="14">
        <v>1</v>
      </c>
      <c r="F2044" s="18">
        <f>G2032+G2034+G2036+G2038+G2040+G2042</f>
        <v>38571.919999999998</v>
      </c>
      <c r="G2044" s="18">
        <f>ROUND(E2044*F2044,2)</f>
        <v>38571.919999999998</v>
      </c>
    </row>
    <row r="2045" spans="1:7" ht="0.95" customHeight="1" x14ac:dyDescent="0.25">
      <c r="A2045" s="19"/>
      <c r="B2045" s="19"/>
      <c r="C2045" s="19"/>
      <c r="D2045" s="36"/>
      <c r="E2045" s="19"/>
      <c r="F2045" s="19"/>
      <c r="G2045" s="19"/>
    </row>
    <row r="2046" spans="1:7" x14ac:dyDescent="0.25">
      <c r="A2046" s="16"/>
      <c r="B2046" s="16"/>
      <c r="C2046" s="16"/>
      <c r="D2046" s="35" t="s">
        <v>2181</v>
      </c>
      <c r="E2046" s="14">
        <v>1</v>
      </c>
      <c r="F2046" s="18">
        <f>G2030</f>
        <v>38571.919999999998</v>
      </c>
      <c r="G2046" s="18">
        <f>ROUND(E2046*F2046,2)</f>
        <v>38571.919999999998</v>
      </c>
    </row>
    <row r="2047" spans="1:7" ht="0.95" customHeight="1" x14ac:dyDescent="0.25">
      <c r="A2047" s="19"/>
      <c r="B2047" s="19"/>
      <c r="C2047" s="19"/>
      <c r="D2047" s="36"/>
      <c r="E2047" s="19"/>
      <c r="F2047" s="19"/>
      <c r="G2047" s="19"/>
    </row>
    <row r="2048" spans="1:7" x14ac:dyDescent="0.25">
      <c r="A2048" s="20" t="s">
        <v>2182</v>
      </c>
      <c r="B2048" s="20" t="s">
        <v>9</v>
      </c>
      <c r="C2048" s="20" t="s">
        <v>10</v>
      </c>
      <c r="D2048" s="37" t="s">
        <v>2183</v>
      </c>
      <c r="E2048" s="27">
        <v>1</v>
      </c>
      <c r="F2048" s="27">
        <v>0</v>
      </c>
      <c r="G2048" s="21">
        <f>ROUND(E2048*F2048,2)</f>
        <v>0</v>
      </c>
    </row>
    <row r="2049" spans="1:7" ht="67.5" x14ac:dyDescent="0.25">
      <c r="A2049" s="16"/>
      <c r="B2049" s="16"/>
      <c r="C2049" s="16"/>
      <c r="D2049" s="17" t="s">
        <v>2184</v>
      </c>
      <c r="E2049" s="16"/>
      <c r="F2049" s="16"/>
      <c r="G2049" s="16"/>
    </row>
    <row r="2050" spans="1:7" x14ac:dyDescent="0.25">
      <c r="A2050" s="20" t="s">
        <v>2185</v>
      </c>
      <c r="B2050" s="20" t="s">
        <v>9</v>
      </c>
      <c r="C2050" s="20" t="s">
        <v>10</v>
      </c>
      <c r="D2050" s="37" t="s">
        <v>2186</v>
      </c>
      <c r="E2050" s="21">
        <f>E2094</f>
        <v>1</v>
      </c>
      <c r="F2050" s="21">
        <f>F2094</f>
        <v>32806.44</v>
      </c>
      <c r="G2050" s="21">
        <f>G2094</f>
        <v>32806.44</v>
      </c>
    </row>
    <row r="2051" spans="1:7" ht="67.5" x14ac:dyDescent="0.25">
      <c r="A2051" s="16"/>
      <c r="B2051" s="16"/>
      <c r="C2051" s="16"/>
      <c r="D2051" s="17" t="s">
        <v>2187</v>
      </c>
      <c r="E2051" s="16"/>
      <c r="F2051" s="16"/>
      <c r="G2051" s="16"/>
    </row>
    <row r="2052" spans="1:7" ht="22.5" x14ac:dyDescent="0.25">
      <c r="A2052" s="23" t="s">
        <v>2188</v>
      </c>
      <c r="B2052" s="23" t="s">
        <v>9</v>
      </c>
      <c r="C2052" s="23" t="s">
        <v>167</v>
      </c>
      <c r="D2052" s="38" t="s">
        <v>2189</v>
      </c>
      <c r="E2052" s="24">
        <f>E2074</f>
        <v>1</v>
      </c>
      <c r="F2052" s="24">
        <f>F2074</f>
        <v>26744.16</v>
      </c>
      <c r="G2052" s="24">
        <f>G2074</f>
        <v>26744.16</v>
      </c>
    </row>
    <row r="2053" spans="1:7" ht="22.5" x14ac:dyDescent="0.25">
      <c r="A2053" s="16"/>
      <c r="B2053" s="16"/>
      <c r="C2053" s="16"/>
      <c r="D2053" s="17" t="s">
        <v>2190</v>
      </c>
      <c r="E2053" s="16"/>
      <c r="F2053" s="16"/>
      <c r="G2053" s="16"/>
    </row>
    <row r="2054" spans="1:7" x14ac:dyDescent="0.25">
      <c r="A2054" s="12" t="s">
        <v>2191</v>
      </c>
      <c r="B2054" s="13" t="s">
        <v>16</v>
      </c>
      <c r="C2054" s="13" t="s">
        <v>167</v>
      </c>
      <c r="D2054" s="17" t="s">
        <v>2192</v>
      </c>
      <c r="E2054" s="14">
        <v>0</v>
      </c>
      <c r="F2054" s="14">
        <v>285.55</v>
      </c>
      <c r="G2054" s="15">
        <f>ROUND(E2054*F2054,2)</f>
        <v>0</v>
      </c>
    </row>
    <row r="2055" spans="1:7" ht="157.5" x14ac:dyDescent="0.25">
      <c r="A2055" s="16"/>
      <c r="B2055" s="16"/>
      <c r="C2055" s="16"/>
      <c r="D2055" s="17" t="s">
        <v>2193</v>
      </c>
      <c r="E2055" s="16"/>
      <c r="F2055" s="16"/>
      <c r="G2055" s="16"/>
    </row>
    <row r="2056" spans="1:7" x14ac:dyDescent="0.25">
      <c r="A2056" s="12" t="s">
        <v>2194</v>
      </c>
      <c r="B2056" s="13" t="s">
        <v>16</v>
      </c>
      <c r="C2056" s="13" t="s">
        <v>167</v>
      </c>
      <c r="D2056" s="17" t="s">
        <v>2195</v>
      </c>
      <c r="E2056" s="14">
        <v>2</v>
      </c>
      <c r="F2056" s="14">
        <v>267.72000000000003</v>
      </c>
      <c r="G2056" s="15">
        <f>ROUND(E2056*F2056,2)</f>
        <v>535.44000000000005</v>
      </c>
    </row>
    <row r="2057" spans="1:7" ht="157.5" x14ac:dyDescent="0.25">
      <c r="A2057" s="16"/>
      <c r="B2057" s="16"/>
      <c r="C2057" s="16"/>
      <c r="D2057" s="17" t="s">
        <v>2196</v>
      </c>
      <c r="E2057" s="16"/>
      <c r="F2057" s="16"/>
      <c r="G2057" s="16"/>
    </row>
    <row r="2058" spans="1:7" ht="22.5" x14ac:dyDescent="0.25">
      <c r="A2058" s="12" t="s">
        <v>2197</v>
      </c>
      <c r="B2058" s="13" t="s">
        <v>16</v>
      </c>
      <c r="C2058" s="13" t="s">
        <v>167</v>
      </c>
      <c r="D2058" s="17" t="s">
        <v>2198</v>
      </c>
      <c r="E2058" s="14">
        <v>8</v>
      </c>
      <c r="F2058" s="14">
        <v>112.16</v>
      </c>
      <c r="G2058" s="15">
        <f>ROUND(E2058*F2058,2)</f>
        <v>897.28</v>
      </c>
    </row>
    <row r="2059" spans="1:7" ht="112.5" x14ac:dyDescent="0.25">
      <c r="A2059" s="16"/>
      <c r="B2059" s="16"/>
      <c r="C2059" s="16"/>
      <c r="D2059" s="17" t="s">
        <v>2199</v>
      </c>
      <c r="E2059" s="16"/>
      <c r="F2059" s="16"/>
      <c r="G2059" s="16"/>
    </row>
    <row r="2060" spans="1:7" ht="22.5" x14ac:dyDescent="0.25">
      <c r="A2060" s="12" t="s">
        <v>2200</v>
      </c>
      <c r="B2060" s="13" t="s">
        <v>16</v>
      </c>
      <c r="C2060" s="13" t="s">
        <v>167</v>
      </c>
      <c r="D2060" s="17" t="s">
        <v>2201</v>
      </c>
      <c r="E2060" s="14">
        <v>0</v>
      </c>
      <c r="F2060" s="14">
        <v>178.77</v>
      </c>
      <c r="G2060" s="15">
        <f>ROUND(E2060*F2060,2)</f>
        <v>0</v>
      </c>
    </row>
    <row r="2061" spans="1:7" ht="112.5" x14ac:dyDescent="0.25">
      <c r="A2061" s="16"/>
      <c r="B2061" s="16"/>
      <c r="C2061" s="16"/>
      <c r="D2061" s="17" t="s">
        <v>2202</v>
      </c>
      <c r="E2061" s="16"/>
      <c r="F2061" s="16"/>
      <c r="G2061" s="16"/>
    </row>
    <row r="2062" spans="1:7" ht="22.5" x14ac:dyDescent="0.25">
      <c r="A2062" s="12" t="s">
        <v>2203</v>
      </c>
      <c r="B2062" s="13" t="s">
        <v>16</v>
      </c>
      <c r="C2062" s="13" t="s">
        <v>2004</v>
      </c>
      <c r="D2062" s="17" t="s">
        <v>2204</v>
      </c>
      <c r="E2062" s="14">
        <v>0</v>
      </c>
      <c r="F2062" s="14">
        <v>8.7200000000000006</v>
      </c>
      <c r="G2062" s="15">
        <f>ROUND(E2062*F2062,2)</f>
        <v>0</v>
      </c>
    </row>
    <row r="2063" spans="1:7" ht="180" x14ac:dyDescent="0.25">
      <c r="A2063" s="16"/>
      <c r="B2063" s="16"/>
      <c r="C2063" s="16"/>
      <c r="D2063" s="17" t="s">
        <v>2205</v>
      </c>
      <c r="E2063" s="16"/>
      <c r="F2063" s="16"/>
      <c r="G2063" s="16"/>
    </row>
    <row r="2064" spans="1:7" ht="22.5" x14ac:dyDescent="0.25">
      <c r="A2064" s="12" t="s">
        <v>2206</v>
      </c>
      <c r="B2064" s="13" t="s">
        <v>16</v>
      </c>
      <c r="C2064" s="13" t="s">
        <v>2004</v>
      </c>
      <c r="D2064" s="17" t="s">
        <v>2207</v>
      </c>
      <c r="E2064" s="14">
        <v>0</v>
      </c>
      <c r="F2064" s="14">
        <v>6.44</v>
      </c>
      <c r="G2064" s="15">
        <f>ROUND(E2064*F2064,2)</f>
        <v>0</v>
      </c>
    </row>
    <row r="2065" spans="1:7" ht="180" x14ac:dyDescent="0.25">
      <c r="A2065" s="16"/>
      <c r="B2065" s="16"/>
      <c r="C2065" s="16"/>
      <c r="D2065" s="17" t="s">
        <v>2208</v>
      </c>
      <c r="E2065" s="16"/>
      <c r="F2065" s="16"/>
      <c r="G2065" s="16"/>
    </row>
    <row r="2066" spans="1:7" ht="22.5" x14ac:dyDescent="0.25">
      <c r="A2066" s="12" t="s">
        <v>2209</v>
      </c>
      <c r="B2066" s="13" t="s">
        <v>16</v>
      </c>
      <c r="C2066" s="13" t="s">
        <v>2004</v>
      </c>
      <c r="D2066" s="17" t="s">
        <v>2210</v>
      </c>
      <c r="E2066" s="14">
        <v>4900</v>
      </c>
      <c r="F2066" s="14">
        <v>3.38</v>
      </c>
      <c r="G2066" s="15">
        <f>ROUND(E2066*F2066,2)</f>
        <v>16562</v>
      </c>
    </row>
    <row r="2067" spans="1:7" ht="146.25" x14ac:dyDescent="0.25">
      <c r="A2067" s="16"/>
      <c r="B2067" s="16"/>
      <c r="C2067" s="16"/>
      <c r="D2067" s="17" t="s">
        <v>2211</v>
      </c>
      <c r="E2067" s="16"/>
      <c r="F2067" s="16"/>
      <c r="G2067" s="16"/>
    </row>
    <row r="2068" spans="1:7" x14ac:dyDescent="0.25">
      <c r="A2068" s="12" t="s">
        <v>2212</v>
      </c>
      <c r="B2068" s="13" t="s">
        <v>16</v>
      </c>
      <c r="C2068" s="13" t="s">
        <v>2004</v>
      </c>
      <c r="D2068" s="17" t="s">
        <v>2213</v>
      </c>
      <c r="E2068" s="14">
        <v>336</v>
      </c>
      <c r="F2068" s="14">
        <v>15.82</v>
      </c>
      <c r="G2068" s="15">
        <f>ROUND(E2068*F2068,2)</f>
        <v>5315.52</v>
      </c>
    </row>
    <row r="2069" spans="1:7" ht="112.5" x14ac:dyDescent="0.25">
      <c r="A2069" s="16"/>
      <c r="B2069" s="16"/>
      <c r="C2069" s="16"/>
      <c r="D2069" s="17" t="s">
        <v>2214</v>
      </c>
      <c r="E2069" s="16"/>
      <c r="F2069" s="16"/>
      <c r="G2069" s="16"/>
    </row>
    <row r="2070" spans="1:7" x14ac:dyDescent="0.25">
      <c r="A2070" s="12" t="s">
        <v>2215</v>
      </c>
      <c r="B2070" s="13" t="s">
        <v>16</v>
      </c>
      <c r="C2070" s="13" t="s">
        <v>2004</v>
      </c>
      <c r="D2070" s="17" t="s">
        <v>2216</v>
      </c>
      <c r="E2070" s="14">
        <v>336</v>
      </c>
      <c r="F2070" s="14">
        <v>4.82</v>
      </c>
      <c r="G2070" s="15">
        <f>ROUND(E2070*F2070,2)</f>
        <v>1619.52</v>
      </c>
    </row>
    <row r="2071" spans="1:7" ht="45" x14ac:dyDescent="0.25">
      <c r="A2071" s="16"/>
      <c r="B2071" s="16"/>
      <c r="C2071" s="16"/>
      <c r="D2071" s="17" t="s">
        <v>2217</v>
      </c>
      <c r="E2071" s="16"/>
      <c r="F2071" s="16"/>
      <c r="G2071" s="16"/>
    </row>
    <row r="2072" spans="1:7" ht="22.5" x14ac:dyDescent="0.25">
      <c r="A2072" s="12" t="s">
        <v>2218</v>
      </c>
      <c r="B2072" s="13" t="s">
        <v>16</v>
      </c>
      <c r="C2072" s="13" t="s">
        <v>2004</v>
      </c>
      <c r="D2072" s="17" t="s">
        <v>2219</v>
      </c>
      <c r="E2072" s="14">
        <v>168</v>
      </c>
      <c r="F2072" s="14">
        <v>10.8</v>
      </c>
      <c r="G2072" s="15">
        <f>ROUND(E2072*F2072,2)</f>
        <v>1814.4</v>
      </c>
    </row>
    <row r="2073" spans="1:7" ht="157.5" x14ac:dyDescent="0.25">
      <c r="A2073" s="16"/>
      <c r="B2073" s="16"/>
      <c r="C2073" s="16"/>
      <c r="D2073" s="17" t="s">
        <v>2220</v>
      </c>
      <c r="E2073" s="16"/>
      <c r="F2073" s="16"/>
      <c r="G2073" s="16"/>
    </row>
    <row r="2074" spans="1:7" x14ac:dyDescent="0.25">
      <c r="A2074" s="16"/>
      <c r="B2074" s="16"/>
      <c r="C2074" s="16"/>
      <c r="D2074" s="35" t="s">
        <v>2221</v>
      </c>
      <c r="E2074" s="14">
        <v>1</v>
      </c>
      <c r="F2074" s="18">
        <f>G2054+G2056+G2058+G2060+G2062+G2064+G2066+G2068+G2070+G2072</f>
        <v>26744.16</v>
      </c>
      <c r="G2074" s="18">
        <f>ROUND(E2074*F2074,2)</f>
        <v>26744.16</v>
      </c>
    </row>
    <row r="2075" spans="1:7" ht="0.95" customHeight="1" x14ac:dyDescent="0.25">
      <c r="A2075" s="19"/>
      <c r="B2075" s="19"/>
      <c r="C2075" s="19"/>
      <c r="D2075" s="36"/>
      <c r="E2075" s="19"/>
      <c r="F2075" s="19"/>
      <c r="G2075" s="19"/>
    </row>
    <row r="2076" spans="1:7" x14ac:dyDescent="0.25">
      <c r="A2076" s="23" t="s">
        <v>2222</v>
      </c>
      <c r="B2076" s="23" t="s">
        <v>9</v>
      </c>
      <c r="C2076" s="23" t="s">
        <v>167</v>
      </c>
      <c r="D2076" s="38" t="s">
        <v>2223</v>
      </c>
      <c r="E2076" s="24">
        <f>E2092</f>
        <v>1</v>
      </c>
      <c r="F2076" s="24">
        <f>F2092</f>
        <v>6062.28</v>
      </c>
      <c r="G2076" s="24">
        <f>G2092</f>
        <v>6062.28</v>
      </c>
    </row>
    <row r="2077" spans="1:7" ht="22.5" x14ac:dyDescent="0.25">
      <c r="A2077" s="16"/>
      <c r="B2077" s="16"/>
      <c r="C2077" s="16"/>
      <c r="D2077" s="17" t="s">
        <v>2224</v>
      </c>
      <c r="E2077" s="16"/>
      <c r="F2077" s="16"/>
      <c r="G2077" s="16"/>
    </row>
    <row r="2078" spans="1:7" x14ac:dyDescent="0.25">
      <c r="A2078" s="12" t="s">
        <v>2225</v>
      </c>
      <c r="B2078" s="13" t="s">
        <v>16</v>
      </c>
      <c r="C2078" s="13" t="s">
        <v>167</v>
      </c>
      <c r="D2078" s="17" t="s">
        <v>2226</v>
      </c>
      <c r="E2078" s="14">
        <v>76</v>
      </c>
      <c r="F2078" s="14">
        <v>26.79</v>
      </c>
      <c r="G2078" s="15">
        <f>ROUND(E2078*F2078,2)</f>
        <v>2036.04</v>
      </c>
    </row>
    <row r="2079" spans="1:7" ht="67.5" x14ac:dyDescent="0.25">
      <c r="A2079" s="16"/>
      <c r="B2079" s="16"/>
      <c r="C2079" s="16"/>
      <c r="D2079" s="17" t="s">
        <v>2227</v>
      </c>
      <c r="E2079" s="16"/>
      <c r="F2079" s="16"/>
      <c r="G2079" s="16"/>
    </row>
    <row r="2080" spans="1:7" x14ac:dyDescent="0.25">
      <c r="A2080" s="12" t="s">
        <v>2212</v>
      </c>
      <c r="B2080" s="13" t="s">
        <v>16</v>
      </c>
      <c r="C2080" s="13" t="s">
        <v>2004</v>
      </c>
      <c r="D2080" s="17" t="s">
        <v>2213</v>
      </c>
      <c r="E2080" s="14">
        <v>0</v>
      </c>
      <c r="F2080" s="14">
        <v>15.82</v>
      </c>
      <c r="G2080" s="15">
        <f>ROUND(E2080*F2080,2)</f>
        <v>0</v>
      </c>
    </row>
    <row r="2081" spans="1:7" ht="112.5" x14ac:dyDescent="0.25">
      <c r="A2081" s="16"/>
      <c r="B2081" s="16"/>
      <c r="C2081" s="16"/>
      <c r="D2081" s="17" t="s">
        <v>2214</v>
      </c>
      <c r="E2081" s="16"/>
      <c r="F2081" s="16"/>
      <c r="G2081" s="16"/>
    </row>
    <row r="2082" spans="1:7" ht="22.5" x14ac:dyDescent="0.25">
      <c r="A2082" s="12" t="s">
        <v>2218</v>
      </c>
      <c r="B2082" s="13" t="s">
        <v>16</v>
      </c>
      <c r="C2082" s="13" t="s">
        <v>2004</v>
      </c>
      <c r="D2082" s="17" t="s">
        <v>2219</v>
      </c>
      <c r="E2082" s="14">
        <v>0</v>
      </c>
      <c r="F2082" s="14">
        <v>10.8</v>
      </c>
      <c r="G2082" s="15">
        <f>ROUND(E2082*F2082,2)</f>
        <v>0</v>
      </c>
    </row>
    <row r="2083" spans="1:7" ht="157.5" x14ac:dyDescent="0.25">
      <c r="A2083" s="16"/>
      <c r="B2083" s="16"/>
      <c r="C2083" s="16"/>
      <c r="D2083" s="17" t="s">
        <v>2220</v>
      </c>
      <c r="E2083" s="16"/>
      <c r="F2083" s="16"/>
      <c r="G2083" s="16"/>
    </row>
    <row r="2084" spans="1:7" x14ac:dyDescent="0.25">
      <c r="A2084" s="12" t="s">
        <v>2228</v>
      </c>
      <c r="B2084" s="13" t="s">
        <v>16</v>
      </c>
      <c r="C2084" s="13" t="s">
        <v>2004</v>
      </c>
      <c r="D2084" s="17" t="s">
        <v>2229</v>
      </c>
      <c r="E2084" s="14">
        <v>0</v>
      </c>
      <c r="F2084" s="14">
        <v>23.06</v>
      </c>
      <c r="G2084" s="15">
        <f>ROUND(E2084*F2084,2)</f>
        <v>0</v>
      </c>
    </row>
    <row r="2085" spans="1:7" ht="123.75" x14ac:dyDescent="0.25">
      <c r="A2085" s="16"/>
      <c r="B2085" s="16"/>
      <c r="C2085" s="16"/>
      <c r="D2085" s="17" t="s">
        <v>2230</v>
      </c>
      <c r="E2085" s="16"/>
      <c r="F2085" s="16"/>
      <c r="G2085" s="16"/>
    </row>
    <row r="2086" spans="1:7" x14ac:dyDescent="0.25">
      <c r="A2086" s="12" t="s">
        <v>2215</v>
      </c>
      <c r="B2086" s="13" t="s">
        <v>16</v>
      </c>
      <c r="C2086" s="13" t="s">
        <v>2004</v>
      </c>
      <c r="D2086" s="17" t="s">
        <v>2216</v>
      </c>
      <c r="E2086" s="14">
        <v>0</v>
      </c>
      <c r="F2086" s="14">
        <v>4.82</v>
      </c>
      <c r="G2086" s="15">
        <f>ROUND(E2086*F2086,2)</f>
        <v>0</v>
      </c>
    </row>
    <row r="2087" spans="1:7" ht="45" x14ac:dyDescent="0.25">
      <c r="A2087" s="16"/>
      <c r="B2087" s="16"/>
      <c r="C2087" s="16"/>
      <c r="D2087" s="17" t="s">
        <v>2217</v>
      </c>
      <c r="E2087" s="16"/>
      <c r="F2087" s="16"/>
      <c r="G2087" s="16"/>
    </row>
    <row r="2088" spans="1:7" x14ac:dyDescent="0.25">
      <c r="A2088" s="12" t="s">
        <v>2231</v>
      </c>
      <c r="B2088" s="13" t="s">
        <v>16</v>
      </c>
      <c r="C2088" s="13" t="s">
        <v>167</v>
      </c>
      <c r="D2088" s="17" t="s">
        <v>2232</v>
      </c>
      <c r="E2088" s="14">
        <v>72</v>
      </c>
      <c r="F2088" s="14">
        <v>39.94</v>
      </c>
      <c r="G2088" s="15">
        <f>ROUND(E2088*F2088,2)</f>
        <v>2875.68</v>
      </c>
    </row>
    <row r="2089" spans="1:7" ht="56.25" x14ac:dyDescent="0.25">
      <c r="A2089" s="16"/>
      <c r="B2089" s="16"/>
      <c r="C2089" s="16"/>
      <c r="D2089" s="17" t="s">
        <v>2233</v>
      </c>
      <c r="E2089" s="16"/>
      <c r="F2089" s="16"/>
      <c r="G2089" s="16"/>
    </row>
    <row r="2090" spans="1:7" x14ac:dyDescent="0.25">
      <c r="A2090" s="12" t="s">
        <v>2234</v>
      </c>
      <c r="B2090" s="13" t="s">
        <v>16</v>
      </c>
      <c r="C2090" s="13" t="s">
        <v>2004</v>
      </c>
      <c r="D2090" s="17" t="s">
        <v>2235</v>
      </c>
      <c r="E2090" s="14">
        <v>72</v>
      </c>
      <c r="F2090" s="14">
        <v>15.98</v>
      </c>
      <c r="G2090" s="15">
        <f>ROUND(E2090*F2090,2)</f>
        <v>1150.56</v>
      </c>
    </row>
    <row r="2091" spans="1:7" ht="146.25" x14ac:dyDescent="0.25">
      <c r="A2091" s="16"/>
      <c r="B2091" s="16"/>
      <c r="C2091" s="16"/>
      <c r="D2091" s="17" t="s">
        <v>2236</v>
      </c>
      <c r="E2091" s="16"/>
      <c r="F2091" s="16"/>
      <c r="G2091" s="16"/>
    </row>
    <row r="2092" spans="1:7" x14ac:dyDescent="0.25">
      <c r="A2092" s="16"/>
      <c r="B2092" s="16"/>
      <c r="C2092" s="16"/>
      <c r="D2092" s="35" t="s">
        <v>2237</v>
      </c>
      <c r="E2092" s="14">
        <v>1</v>
      </c>
      <c r="F2092" s="18">
        <f>G2078+G2080+G2082+G2084+G2086+G2088+G2090</f>
        <v>6062.28</v>
      </c>
      <c r="G2092" s="18">
        <f>ROUND(E2092*F2092,2)</f>
        <v>6062.28</v>
      </c>
    </row>
    <row r="2093" spans="1:7" ht="0.95" customHeight="1" x14ac:dyDescent="0.25">
      <c r="A2093" s="19"/>
      <c r="B2093" s="19"/>
      <c r="C2093" s="19"/>
      <c r="D2093" s="36"/>
      <c r="E2093" s="19"/>
      <c r="F2093" s="19"/>
      <c r="G2093" s="19"/>
    </row>
    <row r="2094" spans="1:7" x14ac:dyDescent="0.25">
      <c r="A2094" s="16"/>
      <c r="B2094" s="16"/>
      <c r="C2094" s="16"/>
      <c r="D2094" s="35" t="s">
        <v>2238</v>
      </c>
      <c r="E2094" s="14">
        <v>1</v>
      </c>
      <c r="F2094" s="18">
        <f>G2052+G2076</f>
        <v>32806.44</v>
      </c>
      <c r="G2094" s="18">
        <f>ROUND(E2094*F2094,2)</f>
        <v>32806.44</v>
      </c>
    </row>
    <row r="2095" spans="1:7" ht="0.95" customHeight="1" x14ac:dyDescent="0.25">
      <c r="A2095" s="19"/>
      <c r="B2095" s="19"/>
      <c r="C2095" s="19"/>
      <c r="D2095" s="36"/>
      <c r="E2095" s="19"/>
      <c r="F2095" s="19"/>
      <c r="G2095" s="19"/>
    </row>
    <row r="2096" spans="1:7" x14ac:dyDescent="0.25">
      <c r="A2096" s="20" t="s">
        <v>2239</v>
      </c>
      <c r="B2096" s="20" t="s">
        <v>9</v>
      </c>
      <c r="C2096" s="20" t="s">
        <v>10</v>
      </c>
      <c r="D2096" s="37" t="s">
        <v>2240</v>
      </c>
      <c r="E2096" s="21">
        <f>E2212</f>
        <v>1</v>
      </c>
      <c r="F2096" s="21">
        <f>F2212</f>
        <v>51196.31</v>
      </c>
      <c r="G2096" s="21">
        <f>G2212</f>
        <v>51196.31</v>
      </c>
    </row>
    <row r="2097" spans="1:7" ht="45" x14ac:dyDescent="0.25">
      <c r="A2097" s="16"/>
      <c r="B2097" s="16"/>
      <c r="C2097" s="16"/>
      <c r="D2097" s="17" t="s">
        <v>2241</v>
      </c>
      <c r="E2097" s="16"/>
      <c r="F2097" s="16"/>
      <c r="G2097" s="16"/>
    </row>
    <row r="2098" spans="1:7" x14ac:dyDescent="0.25">
      <c r="A2098" s="23" t="s">
        <v>2242</v>
      </c>
      <c r="B2098" s="23" t="s">
        <v>9</v>
      </c>
      <c r="C2098" s="23" t="s">
        <v>167</v>
      </c>
      <c r="D2098" s="38" t="s">
        <v>2243</v>
      </c>
      <c r="E2098" s="24">
        <f>E2118</f>
        <v>1</v>
      </c>
      <c r="F2098" s="24">
        <f>F2118</f>
        <v>692.78</v>
      </c>
      <c r="G2098" s="24">
        <f>G2118</f>
        <v>692.78</v>
      </c>
    </row>
    <row r="2099" spans="1:7" ht="101.25" x14ac:dyDescent="0.25">
      <c r="A2099" s="16"/>
      <c r="B2099" s="16"/>
      <c r="C2099" s="16"/>
      <c r="D2099" s="17" t="s">
        <v>2244</v>
      </c>
      <c r="E2099" s="16"/>
      <c r="F2099" s="16"/>
      <c r="G2099" s="16"/>
    </row>
    <row r="2100" spans="1:7" ht="22.5" x14ac:dyDescent="0.25">
      <c r="A2100" s="12" t="s">
        <v>2245</v>
      </c>
      <c r="B2100" s="13" t="s">
        <v>16</v>
      </c>
      <c r="C2100" s="13" t="s">
        <v>152</v>
      </c>
      <c r="D2100" s="17" t="s">
        <v>2246</v>
      </c>
      <c r="E2100" s="14">
        <v>2</v>
      </c>
      <c r="F2100" s="14">
        <v>124.36</v>
      </c>
      <c r="G2100" s="15">
        <f>ROUND(E2100*F2100,2)</f>
        <v>248.72</v>
      </c>
    </row>
    <row r="2101" spans="1:7" ht="56.25" x14ac:dyDescent="0.25">
      <c r="A2101" s="16"/>
      <c r="B2101" s="16"/>
      <c r="C2101" s="16"/>
      <c r="D2101" s="17" t="s">
        <v>2247</v>
      </c>
      <c r="E2101" s="16"/>
      <c r="F2101" s="16"/>
      <c r="G2101" s="16"/>
    </row>
    <row r="2102" spans="1:7" ht="22.5" x14ac:dyDescent="0.25">
      <c r="A2102" s="12" t="s">
        <v>2248</v>
      </c>
      <c r="B2102" s="13" t="s">
        <v>16</v>
      </c>
      <c r="C2102" s="13" t="s">
        <v>167</v>
      </c>
      <c r="D2102" s="17" t="s">
        <v>2249</v>
      </c>
      <c r="E2102" s="14">
        <v>2</v>
      </c>
      <c r="F2102" s="14">
        <v>52.25</v>
      </c>
      <c r="G2102" s="15">
        <f>ROUND(E2102*F2102,2)</f>
        <v>104.5</v>
      </c>
    </row>
    <row r="2103" spans="1:7" ht="33.75" x14ac:dyDescent="0.25">
      <c r="A2103" s="16"/>
      <c r="B2103" s="16"/>
      <c r="C2103" s="16"/>
      <c r="D2103" s="17" t="s">
        <v>2250</v>
      </c>
      <c r="E2103" s="16"/>
      <c r="F2103" s="16"/>
      <c r="G2103" s="16"/>
    </row>
    <row r="2104" spans="1:7" ht="22.5" x14ac:dyDescent="0.25">
      <c r="A2104" s="12" t="s">
        <v>2251</v>
      </c>
      <c r="B2104" s="13" t="s">
        <v>16</v>
      </c>
      <c r="C2104" s="13" t="s">
        <v>167</v>
      </c>
      <c r="D2104" s="17" t="s">
        <v>2252</v>
      </c>
      <c r="E2104" s="14">
        <v>0</v>
      </c>
      <c r="F2104" s="14">
        <v>84.68</v>
      </c>
      <c r="G2104" s="15">
        <f>ROUND(E2104*F2104,2)</f>
        <v>0</v>
      </c>
    </row>
    <row r="2105" spans="1:7" ht="78.75" x14ac:dyDescent="0.25">
      <c r="A2105" s="16"/>
      <c r="B2105" s="16"/>
      <c r="C2105" s="16"/>
      <c r="D2105" s="17" t="s">
        <v>2253</v>
      </c>
      <c r="E2105" s="16"/>
      <c r="F2105" s="16"/>
      <c r="G2105" s="16"/>
    </row>
    <row r="2106" spans="1:7" ht="22.5" x14ac:dyDescent="0.25">
      <c r="A2106" s="12" t="s">
        <v>2254</v>
      </c>
      <c r="B2106" s="13" t="s">
        <v>16</v>
      </c>
      <c r="C2106" s="13" t="s">
        <v>167</v>
      </c>
      <c r="D2106" s="17" t="s">
        <v>2255</v>
      </c>
      <c r="E2106" s="14">
        <v>0</v>
      </c>
      <c r="F2106" s="14">
        <v>31.35</v>
      </c>
      <c r="G2106" s="15">
        <f>ROUND(E2106*F2106,2)</f>
        <v>0</v>
      </c>
    </row>
    <row r="2107" spans="1:7" ht="33.75" x14ac:dyDescent="0.25">
      <c r="A2107" s="16"/>
      <c r="B2107" s="16"/>
      <c r="C2107" s="16"/>
      <c r="D2107" s="17" t="s">
        <v>2256</v>
      </c>
      <c r="E2107" s="16"/>
      <c r="F2107" s="16"/>
      <c r="G2107" s="16"/>
    </row>
    <row r="2108" spans="1:7" x14ac:dyDescent="0.25">
      <c r="A2108" s="12" t="s">
        <v>2257</v>
      </c>
      <c r="B2108" s="13" t="s">
        <v>16</v>
      </c>
      <c r="C2108" s="13" t="s">
        <v>167</v>
      </c>
      <c r="D2108" s="17" t="s">
        <v>2258</v>
      </c>
      <c r="E2108" s="14">
        <v>0</v>
      </c>
      <c r="F2108" s="14">
        <v>16.46</v>
      </c>
      <c r="G2108" s="15">
        <f>ROUND(E2108*F2108,2)</f>
        <v>0</v>
      </c>
    </row>
    <row r="2109" spans="1:7" ht="33.75" x14ac:dyDescent="0.25">
      <c r="A2109" s="16"/>
      <c r="B2109" s="16"/>
      <c r="C2109" s="16"/>
      <c r="D2109" s="17" t="s">
        <v>2259</v>
      </c>
      <c r="E2109" s="16"/>
      <c r="F2109" s="16"/>
      <c r="G2109" s="16"/>
    </row>
    <row r="2110" spans="1:7" ht="22.5" x14ac:dyDescent="0.25">
      <c r="A2110" s="12" t="s">
        <v>2260</v>
      </c>
      <c r="B2110" s="13" t="s">
        <v>16</v>
      </c>
      <c r="C2110" s="13" t="s">
        <v>152</v>
      </c>
      <c r="D2110" s="17" t="s">
        <v>2261</v>
      </c>
      <c r="E2110" s="14">
        <v>0</v>
      </c>
      <c r="F2110" s="14">
        <v>135.94</v>
      </c>
      <c r="G2110" s="15">
        <f>ROUND(E2110*F2110,2)</f>
        <v>0</v>
      </c>
    </row>
    <row r="2111" spans="1:7" ht="56.25" x14ac:dyDescent="0.25">
      <c r="A2111" s="16"/>
      <c r="B2111" s="16"/>
      <c r="C2111" s="16"/>
      <c r="D2111" s="17" t="s">
        <v>2262</v>
      </c>
      <c r="E2111" s="16"/>
      <c r="F2111" s="16"/>
      <c r="G2111" s="16"/>
    </row>
    <row r="2112" spans="1:7" ht="22.5" x14ac:dyDescent="0.25">
      <c r="A2112" s="12" t="s">
        <v>2263</v>
      </c>
      <c r="B2112" s="13" t="s">
        <v>16</v>
      </c>
      <c r="C2112" s="13" t="s">
        <v>167</v>
      </c>
      <c r="D2112" s="17" t="s">
        <v>2264</v>
      </c>
      <c r="E2112" s="14">
        <v>0</v>
      </c>
      <c r="F2112" s="14">
        <v>75.77</v>
      </c>
      <c r="G2112" s="15">
        <f>ROUND(E2112*F2112,2)</f>
        <v>0</v>
      </c>
    </row>
    <row r="2113" spans="1:7" ht="33.75" x14ac:dyDescent="0.25">
      <c r="A2113" s="16"/>
      <c r="B2113" s="16"/>
      <c r="C2113" s="16"/>
      <c r="D2113" s="17" t="s">
        <v>2265</v>
      </c>
      <c r="E2113" s="16"/>
      <c r="F2113" s="16"/>
      <c r="G2113" s="16"/>
    </row>
    <row r="2114" spans="1:7" x14ac:dyDescent="0.25">
      <c r="A2114" s="12" t="s">
        <v>2266</v>
      </c>
      <c r="B2114" s="13" t="s">
        <v>16</v>
      </c>
      <c r="C2114" s="13" t="s">
        <v>2004</v>
      </c>
      <c r="D2114" s="17" t="s">
        <v>2267</v>
      </c>
      <c r="E2114" s="14">
        <v>4</v>
      </c>
      <c r="F2114" s="14">
        <v>39.79</v>
      </c>
      <c r="G2114" s="15">
        <f>ROUND(E2114*F2114,2)</f>
        <v>159.16</v>
      </c>
    </row>
    <row r="2115" spans="1:7" ht="78.75" x14ac:dyDescent="0.25">
      <c r="A2115" s="16"/>
      <c r="B2115" s="16"/>
      <c r="C2115" s="16"/>
      <c r="D2115" s="17" t="s">
        <v>2268</v>
      </c>
      <c r="E2115" s="16"/>
      <c r="F2115" s="16"/>
      <c r="G2115" s="16"/>
    </row>
    <row r="2116" spans="1:7" x14ac:dyDescent="0.25">
      <c r="A2116" s="12" t="s">
        <v>2269</v>
      </c>
      <c r="B2116" s="13" t="s">
        <v>16</v>
      </c>
      <c r="C2116" s="13" t="s">
        <v>2004</v>
      </c>
      <c r="D2116" s="17" t="s">
        <v>2270</v>
      </c>
      <c r="E2116" s="14">
        <v>4</v>
      </c>
      <c r="F2116" s="14">
        <v>45.1</v>
      </c>
      <c r="G2116" s="15">
        <f>ROUND(E2116*F2116,2)</f>
        <v>180.4</v>
      </c>
    </row>
    <row r="2117" spans="1:7" ht="78.75" x14ac:dyDescent="0.25">
      <c r="A2117" s="16"/>
      <c r="B2117" s="16"/>
      <c r="C2117" s="16"/>
      <c r="D2117" s="17" t="s">
        <v>2271</v>
      </c>
      <c r="E2117" s="16"/>
      <c r="F2117" s="16"/>
      <c r="G2117" s="16"/>
    </row>
    <row r="2118" spans="1:7" x14ac:dyDescent="0.25">
      <c r="A2118" s="16"/>
      <c r="B2118" s="16"/>
      <c r="C2118" s="16"/>
      <c r="D2118" s="35" t="s">
        <v>2272</v>
      </c>
      <c r="E2118" s="14">
        <v>1</v>
      </c>
      <c r="F2118" s="18">
        <f>G2100+G2102+G2104+G2106+G2108+G2110+G2112+G2114+G2116</f>
        <v>692.78</v>
      </c>
      <c r="G2118" s="18">
        <f>ROUND(E2118*F2118,2)</f>
        <v>692.78</v>
      </c>
    </row>
    <row r="2119" spans="1:7" ht="0.95" customHeight="1" x14ac:dyDescent="0.25">
      <c r="A2119" s="19"/>
      <c r="B2119" s="19"/>
      <c r="C2119" s="19"/>
      <c r="D2119" s="36"/>
      <c r="E2119" s="19"/>
      <c r="F2119" s="19"/>
      <c r="G2119" s="19"/>
    </row>
    <row r="2120" spans="1:7" x14ac:dyDescent="0.25">
      <c r="A2120" s="23" t="s">
        <v>2273</v>
      </c>
      <c r="B2120" s="23" t="s">
        <v>9</v>
      </c>
      <c r="C2120" s="23" t="s">
        <v>167</v>
      </c>
      <c r="D2120" s="38" t="s">
        <v>2274</v>
      </c>
      <c r="E2120" s="24">
        <f>E2128</f>
        <v>1</v>
      </c>
      <c r="F2120" s="24">
        <f>F2128</f>
        <v>66.2</v>
      </c>
      <c r="G2120" s="24">
        <f>G2128</f>
        <v>66.2</v>
      </c>
    </row>
    <row r="2121" spans="1:7" ht="67.5" x14ac:dyDescent="0.25">
      <c r="A2121" s="16"/>
      <c r="B2121" s="16"/>
      <c r="C2121" s="16"/>
      <c r="D2121" s="17" t="s">
        <v>2275</v>
      </c>
      <c r="E2121" s="16"/>
      <c r="F2121" s="16"/>
      <c r="G2121" s="16"/>
    </row>
    <row r="2122" spans="1:7" x14ac:dyDescent="0.25">
      <c r="A2122" s="12" t="s">
        <v>2276</v>
      </c>
      <c r="B2122" s="13" t="s">
        <v>16</v>
      </c>
      <c r="C2122" s="13" t="s">
        <v>167</v>
      </c>
      <c r="D2122" s="17" t="s">
        <v>2277</v>
      </c>
      <c r="E2122" s="14">
        <v>2</v>
      </c>
      <c r="F2122" s="14">
        <v>13.54</v>
      </c>
      <c r="G2122" s="15">
        <f>ROUND(E2122*F2122,2)</f>
        <v>27.08</v>
      </c>
    </row>
    <row r="2123" spans="1:7" ht="101.25" x14ac:dyDescent="0.25">
      <c r="A2123" s="16"/>
      <c r="B2123" s="16"/>
      <c r="C2123" s="16"/>
      <c r="D2123" s="17" t="s">
        <v>2278</v>
      </c>
      <c r="E2123" s="16"/>
      <c r="F2123" s="16"/>
      <c r="G2123" s="16"/>
    </row>
    <row r="2124" spans="1:7" x14ac:dyDescent="0.25">
      <c r="A2124" s="12" t="s">
        <v>2279</v>
      </c>
      <c r="B2124" s="13" t="s">
        <v>16</v>
      </c>
      <c r="C2124" s="13" t="s">
        <v>167</v>
      </c>
      <c r="D2124" s="17" t="s">
        <v>2280</v>
      </c>
      <c r="E2124" s="14">
        <v>0</v>
      </c>
      <c r="F2124" s="14">
        <v>33.630000000000003</v>
      </c>
      <c r="G2124" s="15">
        <f>ROUND(E2124*F2124,2)</f>
        <v>0</v>
      </c>
    </row>
    <row r="2125" spans="1:7" ht="78.75" x14ac:dyDescent="0.25">
      <c r="A2125" s="16"/>
      <c r="B2125" s="16"/>
      <c r="C2125" s="16"/>
      <c r="D2125" s="17" t="s">
        <v>2281</v>
      </c>
      <c r="E2125" s="16"/>
      <c r="F2125" s="16"/>
      <c r="G2125" s="16"/>
    </row>
    <row r="2126" spans="1:7" x14ac:dyDescent="0.25">
      <c r="A2126" s="12" t="s">
        <v>2282</v>
      </c>
      <c r="B2126" s="13" t="s">
        <v>16</v>
      </c>
      <c r="C2126" s="13" t="s">
        <v>2004</v>
      </c>
      <c r="D2126" s="17" t="s">
        <v>2283</v>
      </c>
      <c r="E2126" s="14">
        <v>12</v>
      </c>
      <c r="F2126" s="14">
        <v>3.26</v>
      </c>
      <c r="G2126" s="15">
        <f>ROUND(E2126*F2126,2)</f>
        <v>39.119999999999997</v>
      </c>
    </row>
    <row r="2127" spans="1:7" ht="90" x14ac:dyDescent="0.25">
      <c r="A2127" s="16"/>
      <c r="B2127" s="16"/>
      <c r="C2127" s="16"/>
      <c r="D2127" s="17" t="s">
        <v>2284</v>
      </c>
      <c r="E2127" s="16"/>
      <c r="F2127" s="16"/>
      <c r="G2127" s="16"/>
    </row>
    <row r="2128" spans="1:7" x14ac:dyDescent="0.25">
      <c r="A2128" s="16"/>
      <c r="B2128" s="16"/>
      <c r="C2128" s="16"/>
      <c r="D2128" s="35" t="s">
        <v>2285</v>
      </c>
      <c r="E2128" s="14">
        <v>1</v>
      </c>
      <c r="F2128" s="18">
        <f>G2122+G2124+G2126</f>
        <v>66.2</v>
      </c>
      <c r="G2128" s="18">
        <f>ROUND(E2128*F2128,2)</f>
        <v>66.2</v>
      </c>
    </row>
    <row r="2129" spans="1:7" ht="0.95" customHeight="1" x14ac:dyDescent="0.25">
      <c r="A2129" s="19"/>
      <c r="B2129" s="19"/>
      <c r="C2129" s="19"/>
      <c r="D2129" s="36"/>
      <c r="E2129" s="19"/>
      <c r="F2129" s="19"/>
      <c r="G2129" s="19"/>
    </row>
    <row r="2130" spans="1:7" x14ac:dyDescent="0.25">
      <c r="A2130" s="23" t="s">
        <v>2286</v>
      </c>
      <c r="B2130" s="23" t="s">
        <v>9</v>
      </c>
      <c r="C2130" s="23" t="s">
        <v>167</v>
      </c>
      <c r="D2130" s="38" t="s">
        <v>2287</v>
      </c>
      <c r="E2130" s="24">
        <f>E2136</f>
        <v>1</v>
      </c>
      <c r="F2130" s="24">
        <f>F2136</f>
        <v>416.84</v>
      </c>
      <c r="G2130" s="24">
        <f>G2136</f>
        <v>416.84</v>
      </c>
    </row>
    <row r="2131" spans="1:7" ht="56.25" x14ac:dyDescent="0.25">
      <c r="A2131" s="16"/>
      <c r="B2131" s="16"/>
      <c r="C2131" s="16"/>
      <c r="D2131" s="17" t="s">
        <v>2288</v>
      </c>
      <c r="E2131" s="16"/>
      <c r="F2131" s="16"/>
      <c r="G2131" s="16"/>
    </row>
    <row r="2132" spans="1:7" x14ac:dyDescent="0.25">
      <c r="A2132" s="12" t="s">
        <v>2289</v>
      </c>
      <c r="B2132" s="13" t="s">
        <v>16</v>
      </c>
      <c r="C2132" s="13" t="s">
        <v>167</v>
      </c>
      <c r="D2132" s="17" t="s">
        <v>2290</v>
      </c>
      <c r="E2132" s="14">
        <v>1</v>
      </c>
      <c r="F2132" s="14">
        <v>103.88</v>
      </c>
      <c r="G2132" s="15">
        <f>ROUND(E2132*F2132,2)</f>
        <v>103.88</v>
      </c>
    </row>
    <row r="2133" spans="1:7" ht="90" x14ac:dyDescent="0.25">
      <c r="A2133" s="16"/>
      <c r="B2133" s="16"/>
      <c r="C2133" s="16"/>
      <c r="D2133" s="17" t="s">
        <v>2291</v>
      </c>
      <c r="E2133" s="16"/>
      <c r="F2133" s="16"/>
      <c r="G2133" s="16"/>
    </row>
    <row r="2134" spans="1:7" x14ac:dyDescent="0.25">
      <c r="A2134" s="12" t="s">
        <v>2282</v>
      </c>
      <c r="B2134" s="13" t="s">
        <v>16</v>
      </c>
      <c r="C2134" s="13" t="s">
        <v>2004</v>
      </c>
      <c r="D2134" s="17" t="s">
        <v>2283</v>
      </c>
      <c r="E2134" s="14">
        <v>96</v>
      </c>
      <c r="F2134" s="14">
        <v>3.26</v>
      </c>
      <c r="G2134" s="15">
        <f>ROUND(E2134*F2134,2)</f>
        <v>312.95999999999998</v>
      </c>
    </row>
    <row r="2135" spans="1:7" ht="90" x14ac:dyDescent="0.25">
      <c r="A2135" s="16"/>
      <c r="B2135" s="16"/>
      <c r="C2135" s="16"/>
      <c r="D2135" s="17" t="s">
        <v>2284</v>
      </c>
      <c r="E2135" s="16"/>
      <c r="F2135" s="16"/>
      <c r="G2135" s="16"/>
    </row>
    <row r="2136" spans="1:7" x14ac:dyDescent="0.25">
      <c r="A2136" s="16"/>
      <c r="B2136" s="16"/>
      <c r="C2136" s="16"/>
      <c r="D2136" s="35" t="s">
        <v>2292</v>
      </c>
      <c r="E2136" s="14">
        <v>1</v>
      </c>
      <c r="F2136" s="18">
        <f>G2132+G2134</f>
        <v>416.84</v>
      </c>
      <c r="G2136" s="18">
        <f>ROUND(E2136*F2136,2)</f>
        <v>416.84</v>
      </c>
    </row>
    <row r="2137" spans="1:7" ht="0.95" customHeight="1" x14ac:dyDescent="0.25">
      <c r="A2137" s="19"/>
      <c r="B2137" s="19"/>
      <c r="C2137" s="19"/>
      <c r="D2137" s="36"/>
      <c r="E2137" s="19"/>
      <c r="F2137" s="19"/>
      <c r="G2137" s="19"/>
    </row>
    <row r="2138" spans="1:7" x14ac:dyDescent="0.25">
      <c r="A2138" s="23" t="s">
        <v>2293</v>
      </c>
      <c r="B2138" s="23" t="s">
        <v>9</v>
      </c>
      <c r="C2138" s="23" t="s">
        <v>167</v>
      </c>
      <c r="D2138" s="38" t="s">
        <v>2294</v>
      </c>
      <c r="E2138" s="24">
        <f>E2168</f>
        <v>1</v>
      </c>
      <c r="F2138" s="24">
        <f>F2168</f>
        <v>9216.9599999999991</v>
      </c>
      <c r="G2138" s="24">
        <f>G2168</f>
        <v>9216.9599999999991</v>
      </c>
    </row>
    <row r="2139" spans="1:7" ht="56.25" x14ac:dyDescent="0.25">
      <c r="A2139" s="16"/>
      <c r="B2139" s="16"/>
      <c r="C2139" s="16"/>
      <c r="D2139" s="17" t="s">
        <v>2295</v>
      </c>
      <c r="E2139" s="16"/>
      <c r="F2139" s="16"/>
      <c r="G2139" s="16"/>
    </row>
    <row r="2140" spans="1:7" x14ac:dyDescent="0.25">
      <c r="A2140" s="12" t="s">
        <v>2296</v>
      </c>
      <c r="B2140" s="13" t="s">
        <v>16</v>
      </c>
      <c r="C2140" s="13" t="s">
        <v>167</v>
      </c>
      <c r="D2140" s="17" t="s">
        <v>2297</v>
      </c>
      <c r="E2140" s="14">
        <v>0</v>
      </c>
      <c r="F2140" s="14">
        <v>497.95</v>
      </c>
      <c r="G2140" s="15">
        <f>ROUND(E2140*F2140,2)</f>
        <v>0</v>
      </c>
    </row>
    <row r="2141" spans="1:7" ht="123.75" x14ac:dyDescent="0.25">
      <c r="A2141" s="16"/>
      <c r="B2141" s="16"/>
      <c r="C2141" s="16"/>
      <c r="D2141" s="17" t="s">
        <v>2298</v>
      </c>
      <c r="E2141" s="16"/>
      <c r="F2141" s="16"/>
      <c r="G2141" s="16"/>
    </row>
    <row r="2142" spans="1:7" x14ac:dyDescent="0.25">
      <c r="A2142" s="12" t="s">
        <v>2299</v>
      </c>
      <c r="B2142" s="13" t="s">
        <v>16</v>
      </c>
      <c r="C2142" s="13" t="s">
        <v>167</v>
      </c>
      <c r="D2142" s="17" t="s">
        <v>2300</v>
      </c>
      <c r="E2142" s="14">
        <v>0</v>
      </c>
      <c r="F2142" s="14">
        <v>454.08</v>
      </c>
      <c r="G2142" s="15">
        <f>ROUND(E2142*F2142,2)</f>
        <v>0</v>
      </c>
    </row>
    <row r="2143" spans="1:7" ht="123.75" x14ac:dyDescent="0.25">
      <c r="A2143" s="16"/>
      <c r="B2143" s="16"/>
      <c r="C2143" s="16"/>
      <c r="D2143" s="17" t="s">
        <v>2301</v>
      </c>
      <c r="E2143" s="16"/>
      <c r="F2143" s="16"/>
      <c r="G2143" s="16"/>
    </row>
    <row r="2144" spans="1:7" x14ac:dyDescent="0.25">
      <c r="A2144" s="12" t="s">
        <v>2302</v>
      </c>
      <c r="B2144" s="13" t="s">
        <v>16</v>
      </c>
      <c r="C2144" s="13" t="s">
        <v>167</v>
      </c>
      <c r="D2144" s="17" t="s">
        <v>2303</v>
      </c>
      <c r="E2144" s="14">
        <v>0</v>
      </c>
      <c r="F2144" s="14">
        <v>572.44000000000005</v>
      </c>
      <c r="G2144" s="15">
        <f>ROUND(E2144*F2144,2)</f>
        <v>0</v>
      </c>
    </row>
    <row r="2145" spans="1:7" ht="101.25" x14ac:dyDescent="0.25">
      <c r="A2145" s="16"/>
      <c r="B2145" s="16"/>
      <c r="C2145" s="16"/>
      <c r="D2145" s="17" t="s">
        <v>2304</v>
      </c>
      <c r="E2145" s="16"/>
      <c r="F2145" s="16"/>
      <c r="G2145" s="16"/>
    </row>
    <row r="2146" spans="1:7" x14ac:dyDescent="0.25">
      <c r="A2146" s="12" t="s">
        <v>2305</v>
      </c>
      <c r="B2146" s="13" t="s">
        <v>16</v>
      </c>
      <c r="C2146" s="13" t="s">
        <v>167</v>
      </c>
      <c r="D2146" s="17" t="s">
        <v>2306</v>
      </c>
      <c r="E2146" s="14">
        <v>0</v>
      </c>
      <c r="F2146" s="14">
        <v>1820.5</v>
      </c>
      <c r="G2146" s="15">
        <f>ROUND(E2146*F2146,2)</f>
        <v>0</v>
      </c>
    </row>
    <row r="2147" spans="1:7" ht="157.5" x14ac:dyDescent="0.25">
      <c r="A2147" s="16"/>
      <c r="B2147" s="16"/>
      <c r="C2147" s="16"/>
      <c r="D2147" s="17" t="s">
        <v>2307</v>
      </c>
      <c r="E2147" s="16"/>
      <c r="F2147" s="16"/>
      <c r="G2147" s="16"/>
    </row>
    <row r="2148" spans="1:7" x14ac:dyDescent="0.25">
      <c r="A2148" s="12" t="s">
        <v>2308</v>
      </c>
      <c r="B2148" s="13" t="s">
        <v>16</v>
      </c>
      <c r="C2148" s="13" t="s">
        <v>167</v>
      </c>
      <c r="D2148" s="17" t="s">
        <v>2309</v>
      </c>
      <c r="E2148" s="14">
        <v>0</v>
      </c>
      <c r="F2148" s="14">
        <v>1869.54</v>
      </c>
      <c r="G2148" s="15">
        <f>ROUND(E2148*F2148,2)</f>
        <v>0</v>
      </c>
    </row>
    <row r="2149" spans="1:7" ht="180" x14ac:dyDescent="0.25">
      <c r="A2149" s="16"/>
      <c r="B2149" s="16"/>
      <c r="C2149" s="16"/>
      <c r="D2149" s="17" t="s">
        <v>2310</v>
      </c>
      <c r="E2149" s="16"/>
      <c r="F2149" s="16"/>
      <c r="G2149" s="16"/>
    </row>
    <row r="2150" spans="1:7" x14ac:dyDescent="0.25">
      <c r="A2150" s="12" t="s">
        <v>2311</v>
      </c>
      <c r="B2150" s="13" t="s">
        <v>16</v>
      </c>
      <c r="C2150" s="13" t="s">
        <v>2004</v>
      </c>
      <c r="D2150" s="17" t="s">
        <v>2312</v>
      </c>
      <c r="E2150" s="14">
        <v>1300</v>
      </c>
      <c r="F2150" s="14">
        <v>2.94</v>
      </c>
      <c r="G2150" s="15">
        <f>ROUND(E2150*F2150,2)</f>
        <v>3822</v>
      </c>
    </row>
    <row r="2151" spans="1:7" ht="90" x14ac:dyDescent="0.25">
      <c r="A2151" s="16"/>
      <c r="B2151" s="16"/>
      <c r="C2151" s="16"/>
      <c r="D2151" s="17" t="s">
        <v>2313</v>
      </c>
      <c r="E2151" s="16"/>
      <c r="F2151" s="16"/>
      <c r="G2151" s="16"/>
    </row>
    <row r="2152" spans="1:7" x14ac:dyDescent="0.25">
      <c r="A2152" s="12" t="s">
        <v>2314</v>
      </c>
      <c r="B2152" s="13" t="s">
        <v>16</v>
      </c>
      <c r="C2152" s="13" t="s">
        <v>167</v>
      </c>
      <c r="D2152" s="17" t="s">
        <v>2315</v>
      </c>
      <c r="E2152" s="14">
        <v>0</v>
      </c>
      <c r="F2152" s="14">
        <v>156.68</v>
      </c>
      <c r="G2152" s="15">
        <f>ROUND(E2152*F2152,2)</f>
        <v>0</v>
      </c>
    </row>
    <row r="2153" spans="1:7" ht="78.75" x14ac:dyDescent="0.25">
      <c r="A2153" s="16"/>
      <c r="B2153" s="16"/>
      <c r="C2153" s="16"/>
      <c r="D2153" s="17" t="s">
        <v>2316</v>
      </c>
      <c r="E2153" s="16"/>
      <c r="F2153" s="16"/>
      <c r="G2153" s="16"/>
    </row>
    <row r="2154" spans="1:7" x14ac:dyDescent="0.25">
      <c r="A2154" s="12" t="s">
        <v>2317</v>
      </c>
      <c r="B2154" s="13" t="s">
        <v>16</v>
      </c>
      <c r="C2154" s="13" t="s">
        <v>167</v>
      </c>
      <c r="D2154" s="17" t="s">
        <v>2318</v>
      </c>
      <c r="E2154" s="14">
        <v>5</v>
      </c>
      <c r="F2154" s="14">
        <v>104.43</v>
      </c>
      <c r="G2154" s="15">
        <f>ROUND(E2154*F2154,2)</f>
        <v>522.15</v>
      </c>
    </row>
    <row r="2155" spans="1:7" ht="78.75" x14ac:dyDescent="0.25">
      <c r="A2155" s="16"/>
      <c r="B2155" s="16"/>
      <c r="C2155" s="16"/>
      <c r="D2155" s="17" t="s">
        <v>2319</v>
      </c>
      <c r="E2155" s="16"/>
      <c r="F2155" s="16"/>
      <c r="G2155" s="16"/>
    </row>
    <row r="2156" spans="1:7" x14ac:dyDescent="0.25">
      <c r="A2156" s="12" t="s">
        <v>2320</v>
      </c>
      <c r="B2156" s="13" t="s">
        <v>16</v>
      </c>
      <c r="C2156" s="13" t="s">
        <v>167</v>
      </c>
      <c r="D2156" s="17" t="s">
        <v>2321</v>
      </c>
      <c r="E2156" s="14">
        <v>20</v>
      </c>
      <c r="F2156" s="14">
        <v>102</v>
      </c>
      <c r="G2156" s="15">
        <f>ROUND(E2156*F2156,2)</f>
        <v>2040</v>
      </c>
    </row>
    <row r="2157" spans="1:7" ht="78.75" x14ac:dyDescent="0.25">
      <c r="A2157" s="16"/>
      <c r="B2157" s="16"/>
      <c r="C2157" s="16"/>
      <c r="D2157" s="17" t="s">
        <v>2322</v>
      </c>
      <c r="E2157" s="16"/>
      <c r="F2157" s="16"/>
      <c r="G2157" s="16"/>
    </row>
    <row r="2158" spans="1:7" x14ac:dyDescent="0.25">
      <c r="A2158" s="12" t="s">
        <v>2323</v>
      </c>
      <c r="B2158" s="13" t="s">
        <v>16</v>
      </c>
      <c r="C2158" s="13" t="s">
        <v>167</v>
      </c>
      <c r="D2158" s="17" t="s">
        <v>2324</v>
      </c>
      <c r="E2158" s="14">
        <v>0</v>
      </c>
      <c r="F2158" s="14">
        <v>55.87</v>
      </c>
      <c r="G2158" s="15">
        <f>ROUND(E2158*F2158,2)</f>
        <v>0</v>
      </c>
    </row>
    <row r="2159" spans="1:7" ht="67.5" x14ac:dyDescent="0.25">
      <c r="A2159" s="16"/>
      <c r="B2159" s="16"/>
      <c r="C2159" s="16"/>
      <c r="D2159" s="17" t="s">
        <v>2325</v>
      </c>
      <c r="E2159" s="16"/>
      <c r="F2159" s="16"/>
      <c r="G2159" s="16"/>
    </row>
    <row r="2160" spans="1:7" x14ac:dyDescent="0.25">
      <c r="A2160" s="12" t="s">
        <v>2326</v>
      </c>
      <c r="B2160" s="13" t="s">
        <v>16</v>
      </c>
      <c r="C2160" s="13" t="s">
        <v>167</v>
      </c>
      <c r="D2160" s="17" t="s">
        <v>2327</v>
      </c>
      <c r="E2160" s="14">
        <v>1</v>
      </c>
      <c r="F2160" s="14">
        <v>637.75</v>
      </c>
      <c r="G2160" s="15">
        <f>ROUND(E2160*F2160,2)</f>
        <v>637.75</v>
      </c>
    </row>
    <row r="2161" spans="1:7" ht="180" x14ac:dyDescent="0.25">
      <c r="A2161" s="16"/>
      <c r="B2161" s="16"/>
      <c r="C2161" s="16"/>
      <c r="D2161" s="17" t="s">
        <v>2328</v>
      </c>
      <c r="E2161" s="16"/>
      <c r="F2161" s="16"/>
      <c r="G2161" s="16"/>
    </row>
    <row r="2162" spans="1:7" x14ac:dyDescent="0.25">
      <c r="A2162" s="12" t="s">
        <v>2329</v>
      </c>
      <c r="B2162" s="13" t="s">
        <v>16</v>
      </c>
      <c r="C2162" s="13" t="s">
        <v>167</v>
      </c>
      <c r="D2162" s="17" t="s">
        <v>2300</v>
      </c>
      <c r="E2162" s="14">
        <v>1</v>
      </c>
      <c r="F2162" s="14">
        <v>523.45000000000005</v>
      </c>
      <c r="G2162" s="15">
        <f>ROUND(E2162*F2162,2)</f>
        <v>523.45000000000005</v>
      </c>
    </row>
    <row r="2163" spans="1:7" ht="123.75" x14ac:dyDescent="0.25">
      <c r="A2163" s="16"/>
      <c r="B2163" s="16"/>
      <c r="C2163" s="16"/>
      <c r="D2163" s="17" t="s">
        <v>2301</v>
      </c>
      <c r="E2163" s="16"/>
      <c r="F2163" s="16"/>
      <c r="G2163" s="16"/>
    </row>
    <row r="2164" spans="1:7" x14ac:dyDescent="0.25">
      <c r="A2164" s="12" t="s">
        <v>2330</v>
      </c>
      <c r="B2164" s="13" t="s">
        <v>16</v>
      </c>
      <c r="C2164" s="13" t="s">
        <v>167</v>
      </c>
      <c r="D2164" s="17" t="s">
        <v>2303</v>
      </c>
      <c r="E2164" s="14">
        <v>3</v>
      </c>
      <c r="F2164" s="14">
        <v>399.07</v>
      </c>
      <c r="G2164" s="15">
        <f>ROUND(E2164*F2164,2)</f>
        <v>1197.21</v>
      </c>
    </row>
    <row r="2165" spans="1:7" ht="90" x14ac:dyDescent="0.25">
      <c r="A2165" s="16"/>
      <c r="B2165" s="16"/>
      <c r="C2165" s="16"/>
      <c r="D2165" s="17" t="s">
        <v>2331</v>
      </c>
      <c r="E2165" s="16"/>
      <c r="F2165" s="16"/>
      <c r="G2165" s="16"/>
    </row>
    <row r="2166" spans="1:7" x14ac:dyDescent="0.25">
      <c r="A2166" s="12" t="s">
        <v>2332</v>
      </c>
      <c r="B2166" s="13" t="s">
        <v>16</v>
      </c>
      <c r="C2166" s="13" t="s">
        <v>167</v>
      </c>
      <c r="D2166" s="17" t="s">
        <v>2333</v>
      </c>
      <c r="E2166" s="14">
        <v>1</v>
      </c>
      <c r="F2166" s="14">
        <v>474.4</v>
      </c>
      <c r="G2166" s="15">
        <f>ROUND(E2166*F2166,2)</f>
        <v>474.4</v>
      </c>
    </row>
    <row r="2167" spans="1:7" ht="90" x14ac:dyDescent="0.25">
      <c r="A2167" s="16"/>
      <c r="B2167" s="16"/>
      <c r="C2167" s="16"/>
      <c r="D2167" s="17" t="s">
        <v>2334</v>
      </c>
      <c r="E2167" s="16"/>
      <c r="F2167" s="16"/>
      <c r="G2167" s="16"/>
    </row>
    <row r="2168" spans="1:7" x14ac:dyDescent="0.25">
      <c r="A2168" s="16"/>
      <c r="B2168" s="16"/>
      <c r="C2168" s="16"/>
      <c r="D2168" s="35" t="s">
        <v>2335</v>
      </c>
      <c r="E2168" s="14">
        <v>1</v>
      </c>
      <c r="F2168" s="18">
        <f>G2140+G2142+G2144+G2146+G2148+G2150+G2152+G2154+G2156+G2158+G2160+G2162+G2164+G2166</f>
        <v>9216.9599999999991</v>
      </c>
      <c r="G2168" s="18">
        <f>ROUND(E2168*F2168,2)</f>
        <v>9216.9599999999991</v>
      </c>
    </row>
    <row r="2169" spans="1:7" ht="0.95" customHeight="1" x14ac:dyDescent="0.25">
      <c r="A2169" s="19"/>
      <c r="B2169" s="19"/>
      <c r="C2169" s="19"/>
      <c r="D2169" s="36"/>
      <c r="E2169" s="19"/>
      <c r="F2169" s="19"/>
      <c r="G2169" s="19"/>
    </row>
    <row r="2170" spans="1:7" x14ac:dyDescent="0.25">
      <c r="A2170" s="23" t="s">
        <v>2336</v>
      </c>
      <c r="B2170" s="23" t="s">
        <v>9</v>
      </c>
      <c r="C2170" s="23" t="s">
        <v>167</v>
      </c>
      <c r="D2170" s="38" t="s">
        <v>2337</v>
      </c>
      <c r="E2170" s="24">
        <f>E2188</f>
        <v>1</v>
      </c>
      <c r="F2170" s="24">
        <f>F2188</f>
        <v>6325.5</v>
      </c>
      <c r="G2170" s="24">
        <f>G2188</f>
        <v>6325.5</v>
      </c>
    </row>
    <row r="2171" spans="1:7" ht="67.5" x14ac:dyDescent="0.25">
      <c r="A2171" s="16"/>
      <c r="B2171" s="16"/>
      <c r="C2171" s="16"/>
      <c r="D2171" s="17" t="s">
        <v>2338</v>
      </c>
      <c r="E2171" s="16"/>
      <c r="F2171" s="16"/>
      <c r="G2171" s="16"/>
    </row>
    <row r="2172" spans="1:7" x14ac:dyDescent="0.25">
      <c r="A2172" s="12" t="s">
        <v>2282</v>
      </c>
      <c r="B2172" s="13" t="s">
        <v>16</v>
      </c>
      <c r="C2172" s="13" t="s">
        <v>2004</v>
      </c>
      <c r="D2172" s="17" t="s">
        <v>2283</v>
      </c>
      <c r="E2172" s="14">
        <v>0</v>
      </c>
      <c r="F2172" s="14">
        <v>3.26</v>
      </c>
      <c r="G2172" s="15">
        <f>ROUND(E2172*F2172,2)</f>
        <v>0</v>
      </c>
    </row>
    <row r="2173" spans="1:7" ht="90" x14ac:dyDescent="0.25">
      <c r="A2173" s="16"/>
      <c r="B2173" s="16"/>
      <c r="C2173" s="16"/>
      <c r="D2173" s="17" t="s">
        <v>2284</v>
      </c>
      <c r="E2173" s="16"/>
      <c r="F2173" s="16"/>
      <c r="G2173" s="16"/>
    </row>
    <row r="2174" spans="1:7" x14ac:dyDescent="0.25">
      <c r="A2174" s="12" t="s">
        <v>2339</v>
      </c>
      <c r="B2174" s="13" t="s">
        <v>16</v>
      </c>
      <c r="C2174" s="13" t="s">
        <v>2004</v>
      </c>
      <c r="D2174" s="17" t="s">
        <v>2340</v>
      </c>
      <c r="E2174" s="14">
        <v>160</v>
      </c>
      <c r="F2174" s="14">
        <v>2.96</v>
      </c>
      <c r="G2174" s="15">
        <f>ROUND(E2174*F2174,2)</f>
        <v>473.6</v>
      </c>
    </row>
    <row r="2175" spans="1:7" ht="90" x14ac:dyDescent="0.25">
      <c r="A2175" s="16"/>
      <c r="B2175" s="16"/>
      <c r="C2175" s="16"/>
      <c r="D2175" s="17" t="s">
        <v>2341</v>
      </c>
      <c r="E2175" s="16"/>
      <c r="F2175" s="16"/>
      <c r="G2175" s="16"/>
    </row>
    <row r="2176" spans="1:7" x14ac:dyDescent="0.25">
      <c r="A2176" s="12" t="s">
        <v>2342</v>
      </c>
      <c r="B2176" s="13" t="s">
        <v>16</v>
      </c>
      <c r="C2176" s="13" t="s">
        <v>2004</v>
      </c>
      <c r="D2176" s="17" t="s">
        <v>2343</v>
      </c>
      <c r="E2176" s="14">
        <v>2100</v>
      </c>
      <c r="F2176" s="14">
        <v>2.68</v>
      </c>
      <c r="G2176" s="15">
        <f>ROUND(E2176*F2176,2)</f>
        <v>5628</v>
      </c>
    </row>
    <row r="2177" spans="1:7" ht="90" x14ac:dyDescent="0.25">
      <c r="A2177" s="16"/>
      <c r="B2177" s="16"/>
      <c r="C2177" s="16"/>
      <c r="D2177" s="17" t="s">
        <v>2344</v>
      </c>
      <c r="E2177" s="16"/>
      <c r="F2177" s="16"/>
      <c r="G2177" s="16"/>
    </row>
    <row r="2178" spans="1:7" ht="22.5" x14ac:dyDescent="0.25">
      <c r="A2178" s="12" t="s">
        <v>2251</v>
      </c>
      <c r="B2178" s="13" t="s">
        <v>16</v>
      </c>
      <c r="C2178" s="13" t="s">
        <v>167</v>
      </c>
      <c r="D2178" s="17" t="s">
        <v>2252</v>
      </c>
      <c r="E2178" s="14">
        <v>0</v>
      </c>
      <c r="F2178" s="14">
        <v>84.68</v>
      </c>
      <c r="G2178" s="15">
        <f>ROUND(E2178*F2178,2)</f>
        <v>0</v>
      </c>
    </row>
    <row r="2179" spans="1:7" ht="78.75" x14ac:dyDescent="0.25">
      <c r="A2179" s="16"/>
      <c r="B2179" s="16"/>
      <c r="C2179" s="16"/>
      <c r="D2179" s="17" t="s">
        <v>2253</v>
      </c>
      <c r="E2179" s="16"/>
      <c r="F2179" s="16"/>
      <c r="G2179" s="16"/>
    </row>
    <row r="2180" spans="1:7" x14ac:dyDescent="0.25">
      <c r="A2180" s="12" t="s">
        <v>2257</v>
      </c>
      <c r="B2180" s="13" t="s">
        <v>16</v>
      </c>
      <c r="C2180" s="13" t="s">
        <v>167</v>
      </c>
      <c r="D2180" s="17" t="s">
        <v>2258</v>
      </c>
      <c r="E2180" s="14">
        <v>0</v>
      </c>
      <c r="F2180" s="14">
        <v>16.46</v>
      </c>
      <c r="G2180" s="15">
        <f>ROUND(E2180*F2180,2)</f>
        <v>0</v>
      </c>
    </row>
    <row r="2181" spans="1:7" ht="33.75" x14ac:dyDescent="0.25">
      <c r="A2181" s="16"/>
      <c r="B2181" s="16"/>
      <c r="C2181" s="16"/>
      <c r="D2181" s="17" t="s">
        <v>2259</v>
      </c>
      <c r="E2181" s="16"/>
      <c r="F2181" s="16"/>
      <c r="G2181" s="16"/>
    </row>
    <row r="2182" spans="1:7" ht="22.5" x14ac:dyDescent="0.25">
      <c r="A2182" s="12" t="s">
        <v>2254</v>
      </c>
      <c r="B2182" s="13" t="s">
        <v>16</v>
      </c>
      <c r="C2182" s="13" t="s">
        <v>167</v>
      </c>
      <c r="D2182" s="17" t="s">
        <v>2255</v>
      </c>
      <c r="E2182" s="14">
        <v>0</v>
      </c>
      <c r="F2182" s="14">
        <v>31.35</v>
      </c>
      <c r="G2182" s="15">
        <f>ROUND(E2182*F2182,2)</f>
        <v>0</v>
      </c>
    </row>
    <row r="2183" spans="1:7" ht="33.75" x14ac:dyDescent="0.25">
      <c r="A2183" s="16"/>
      <c r="B2183" s="16"/>
      <c r="C2183" s="16"/>
      <c r="D2183" s="17" t="s">
        <v>2256</v>
      </c>
      <c r="E2183" s="16"/>
      <c r="F2183" s="16"/>
      <c r="G2183" s="16"/>
    </row>
    <row r="2184" spans="1:7" x14ac:dyDescent="0.25">
      <c r="A2184" s="12" t="s">
        <v>2345</v>
      </c>
      <c r="B2184" s="13" t="s">
        <v>16</v>
      </c>
      <c r="C2184" s="13" t="s">
        <v>167</v>
      </c>
      <c r="D2184" s="17" t="s">
        <v>2346</v>
      </c>
      <c r="E2184" s="14">
        <v>10</v>
      </c>
      <c r="F2184" s="14">
        <v>22.39</v>
      </c>
      <c r="G2184" s="15">
        <f>ROUND(E2184*F2184,2)</f>
        <v>223.9</v>
      </c>
    </row>
    <row r="2185" spans="1:7" ht="90" x14ac:dyDescent="0.25">
      <c r="A2185" s="16"/>
      <c r="B2185" s="16"/>
      <c r="C2185" s="16"/>
      <c r="D2185" s="17" t="s">
        <v>2347</v>
      </c>
      <c r="E2185" s="16"/>
      <c r="F2185" s="16"/>
      <c r="G2185" s="16"/>
    </row>
    <row r="2186" spans="1:7" x14ac:dyDescent="0.25">
      <c r="A2186" s="12" t="s">
        <v>2348</v>
      </c>
      <c r="B2186" s="13" t="s">
        <v>16</v>
      </c>
      <c r="C2186" s="13" t="s">
        <v>167</v>
      </c>
      <c r="D2186" s="17" t="s">
        <v>2349</v>
      </c>
      <c r="E2186" s="14">
        <v>0</v>
      </c>
      <c r="F2186" s="14">
        <v>7.42</v>
      </c>
      <c r="G2186" s="15">
        <f>ROUND(E2186*F2186,2)</f>
        <v>0</v>
      </c>
    </row>
    <row r="2187" spans="1:7" ht="90" x14ac:dyDescent="0.25">
      <c r="A2187" s="16"/>
      <c r="B2187" s="16"/>
      <c r="C2187" s="16"/>
      <c r="D2187" s="17" t="s">
        <v>2350</v>
      </c>
      <c r="E2187" s="16"/>
      <c r="F2187" s="16"/>
      <c r="G2187" s="16"/>
    </row>
    <row r="2188" spans="1:7" x14ac:dyDescent="0.25">
      <c r="A2188" s="16"/>
      <c r="B2188" s="16"/>
      <c r="C2188" s="16"/>
      <c r="D2188" s="35" t="s">
        <v>2351</v>
      </c>
      <c r="E2188" s="14">
        <v>1</v>
      </c>
      <c r="F2188" s="18">
        <f>G2172+G2174+G2176+G2178+G2180+G2182+G2184+G2186</f>
        <v>6325.5</v>
      </c>
      <c r="G2188" s="18">
        <f>ROUND(E2188*F2188,2)</f>
        <v>6325.5</v>
      </c>
    </row>
    <row r="2189" spans="1:7" ht="0.95" customHeight="1" x14ac:dyDescent="0.25">
      <c r="A2189" s="19"/>
      <c r="B2189" s="19"/>
      <c r="C2189" s="19"/>
      <c r="D2189" s="36"/>
      <c r="E2189" s="19"/>
      <c r="F2189" s="19"/>
      <c r="G2189" s="19"/>
    </row>
    <row r="2190" spans="1:7" x14ac:dyDescent="0.25">
      <c r="A2190" s="23" t="s">
        <v>2352</v>
      </c>
      <c r="B2190" s="23" t="s">
        <v>9</v>
      </c>
      <c r="C2190" s="23" t="s">
        <v>167</v>
      </c>
      <c r="D2190" s="38" t="s">
        <v>2353</v>
      </c>
      <c r="E2190" s="24">
        <f>E2204</f>
        <v>1</v>
      </c>
      <c r="F2190" s="24">
        <f>F2204</f>
        <v>34239.53</v>
      </c>
      <c r="G2190" s="24">
        <f>G2204</f>
        <v>34239.53</v>
      </c>
    </row>
    <row r="2191" spans="1:7" ht="45" x14ac:dyDescent="0.25">
      <c r="A2191" s="16"/>
      <c r="B2191" s="16"/>
      <c r="C2191" s="16"/>
      <c r="D2191" s="17" t="s">
        <v>2354</v>
      </c>
      <c r="E2191" s="16"/>
      <c r="F2191" s="16"/>
      <c r="G2191" s="16"/>
    </row>
    <row r="2192" spans="1:7" ht="22.5" x14ac:dyDescent="0.25">
      <c r="A2192" s="12" t="s">
        <v>2355</v>
      </c>
      <c r="B2192" s="13" t="s">
        <v>16</v>
      </c>
      <c r="C2192" s="13" t="s">
        <v>152</v>
      </c>
      <c r="D2192" s="17" t="s">
        <v>2356</v>
      </c>
      <c r="E2192" s="14">
        <v>76</v>
      </c>
      <c r="F2192" s="14">
        <v>136.16999999999999</v>
      </c>
      <c r="G2192" s="15">
        <f>ROUND(E2192*F2192,2)</f>
        <v>10348.92</v>
      </c>
    </row>
    <row r="2193" spans="1:7" ht="67.5" x14ac:dyDescent="0.25">
      <c r="A2193" s="16"/>
      <c r="B2193" s="16"/>
      <c r="C2193" s="16"/>
      <c r="D2193" s="17" t="s">
        <v>2357</v>
      </c>
      <c r="E2193" s="16"/>
      <c r="F2193" s="16"/>
      <c r="G2193" s="16"/>
    </row>
    <row r="2194" spans="1:7" x14ac:dyDescent="0.25">
      <c r="A2194" s="12" t="s">
        <v>2358</v>
      </c>
      <c r="B2194" s="13" t="s">
        <v>16</v>
      </c>
      <c r="C2194" s="13" t="s">
        <v>152</v>
      </c>
      <c r="D2194" s="17" t="s">
        <v>2359</v>
      </c>
      <c r="E2194" s="14">
        <v>223</v>
      </c>
      <c r="F2194" s="14">
        <v>19.71</v>
      </c>
      <c r="G2194" s="15">
        <f>ROUND(E2194*F2194,2)</f>
        <v>4395.33</v>
      </c>
    </row>
    <row r="2195" spans="1:7" ht="112.5" x14ac:dyDescent="0.25">
      <c r="A2195" s="16"/>
      <c r="B2195" s="16"/>
      <c r="C2195" s="16"/>
      <c r="D2195" s="17" t="s">
        <v>2360</v>
      </c>
      <c r="E2195" s="16"/>
      <c r="F2195" s="16"/>
      <c r="G2195" s="16"/>
    </row>
    <row r="2196" spans="1:7" x14ac:dyDescent="0.25">
      <c r="A2196" s="12" t="s">
        <v>2361</v>
      </c>
      <c r="B2196" s="13" t="s">
        <v>16</v>
      </c>
      <c r="C2196" s="13" t="s">
        <v>152</v>
      </c>
      <c r="D2196" s="17" t="s">
        <v>2362</v>
      </c>
      <c r="E2196" s="14">
        <v>876</v>
      </c>
      <c r="F2196" s="14">
        <v>19.32</v>
      </c>
      <c r="G2196" s="15">
        <f>ROUND(E2196*F2196,2)</f>
        <v>16924.32</v>
      </c>
    </row>
    <row r="2197" spans="1:7" ht="101.25" x14ac:dyDescent="0.25">
      <c r="A2197" s="16"/>
      <c r="B2197" s="16"/>
      <c r="C2197" s="16"/>
      <c r="D2197" s="17" t="s">
        <v>2363</v>
      </c>
      <c r="E2197" s="16"/>
      <c r="F2197" s="16"/>
      <c r="G2197" s="16"/>
    </row>
    <row r="2198" spans="1:7" x14ac:dyDescent="0.25">
      <c r="A2198" s="12" t="s">
        <v>2364</v>
      </c>
      <c r="B2198" s="13" t="s">
        <v>16</v>
      </c>
      <c r="C2198" s="13" t="s">
        <v>152</v>
      </c>
      <c r="D2198" s="17" t="s">
        <v>2365</v>
      </c>
      <c r="E2198" s="14">
        <v>0</v>
      </c>
      <c r="F2198" s="14">
        <v>17.21</v>
      </c>
      <c r="G2198" s="15">
        <f>ROUND(E2198*F2198,2)</f>
        <v>0</v>
      </c>
    </row>
    <row r="2199" spans="1:7" ht="90" x14ac:dyDescent="0.25">
      <c r="A2199" s="16"/>
      <c r="B2199" s="16"/>
      <c r="C2199" s="16"/>
      <c r="D2199" s="17" t="s">
        <v>2366</v>
      </c>
      <c r="E2199" s="16"/>
      <c r="F2199" s="16"/>
      <c r="G2199" s="16"/>
    </row>
    <row r="2200" spans="1:7" x14ac:dyDescent="0.25">
      <c r="A2200" s="12" t="s">
        <v>2367</v>
      </c>
      <c r="B2200" s="13" t="s">
        <v>16</v>
      </c>
      <c r="C2200" s="13" t="s">
        <v>167</v>
      </c>
      <c r="D2200" s="17" t="s">
        <v>2368</v>
      </c>
      <c r="E2200" s="14">
        <v>168</v>
      </c>
      <c r="F2200" s="14">
        <v>8.59</v>
      </c>
      <c r="G2200" s="15">
        <f>ROUND(E2200*F2200,2)</f>
        <v>1443.12</v>
      </c>
    </row>
    <row r="2201" spans="1:7" ht="90" x14ac:dyDescent="0.25">
      <c r="A2201" s="16"/>
      <c r="B2201" s="16"/>
      <c r="C2201" s="16"/>
      <c r="D2201" s="17" t="s">
        <v>2369</v>
      </c>
      <c r="E2201" s="16"/>
      <c r="F2201" s="16"/>
      <c r="G2201" s="16"/>
    </row>
    <row r="2202" spans="1:7" x14ac:dyDescent="0.25">
      <c r="A2202" s="12" t="s">
        <v>2348</v>
      </c>
      <c r="B2202" s="13" t="s">
        <v>16</v>
      </c>
      <c r="C2202" s="13" t="s">
        <v>167</v>
      </c>
      <c r="D2202" s="17" t="s">
        <v>2349</v>
      </c>
      <c r="E2202" s="14">
        <v>152</v>
      </c>
      <c r="F2202" s="14">
        <v>7.42</v>
      </c>
      <c r="G2202" s="15">
        <f>ROUND(E2202*F2202,2)</f>
        <v>1127.8399999999999</v>
      </c>
    </row>
    <row r="2203" spans="1:7" ht="90" x14ac:dyDescent="0.25">
      <c r="A2203" s="16"/>
      <c r="B2203" s="16"/>
      <c r="C2203" s="16"/>
      <c r="D2203" s="17" t="s">
        <v>2350</v>
      </c>
      <c r="E2203" s="16"/>
      <c r="F2203" s="16"/>
      <c r="G2203" s="16"/>
    </row>
    <row r="2204" spans="1:7" x14ac:dyDescent="0.25">
      <c r="A2204" s="16"/>
      <c r="B2204" s="16"/>
      <c r="C2204" s="16"/>
      <c r="D2204" s="35" t="s">
        <v>2370</v>
      </c>
      <c r="E2204" s="14">
        <v>1</v>
      </c>
      <c r="F2204" s="18">
        <f>G2192+G2194+G2196+G2198+G2200+G2202</f>
        <v>34239.53</v>
      </c>
      <c r="G2204" s="18">
        <f>ROUND(E2204*F2204,2)</f>
        <v>34239.53</v>
      </c>
    </row>
    <row r="2205" spans="1:7" ht="0.95" customHeight="1" x14ac:dyDescent="0.25">
      <c r="A2205" s="19"/>
      <c r="B2205" s="19"/>
      <c r="C2205" s="19"/>
      <c r="D2205" s="36"/>
      <c r="E2205" s="19"/>
      <c r="F2205" s="19"/>
      <c r="G2205" s="19"/>
    </row>
    <row r="2206" spans="1:7" ht="22.5" x14ac:dyDescent="0.25">
      <c r="A2206" s="23" t="s">
        <v>2371</v>
      </c>
      <c r="B2206" s="23" t="s">
        <v>9</v>
      </c>
      <c r="C2206" s="23" t="s">
        <v>167</v>
      </c>
      <c r="D2206" s="38" t="s">
        <v>2372</v>
      </c>
      <c r="E2206" s="24">
        <f>E2210</f>
        <v>1</v>
      </c>
      <c r="F2206" s="24">
        <f>F2210</f>
        <v>238.5</v>
      </c>
      <c r="G2206" s="24">
        <f>G2210</f>
        <v>238.5</v>
      </c>
    </row>
    <row r="2207" spans="1:7" ht="67.5" x14ac:dyDescent="0.25">
      <c r="A2207" s="16"/>
      <c r="B2207" s="16"/>
      <c r="C2207" s="16"/>
      <c r="D2207" s="17" t="s">
        <v>2373</v>
      </c>
      <c r="E2207" s="16"/>
      <c r="F2207" s="16"/>
      <c r="G2207" s="16"/>
    </row>
    <row r="2208" spans="1:7" x14ac:dyDescent="0.25">
      <c r="A2208" s="12" t="s">
        <v>2374</v>
      </c>
      <c r="B2208" s="13" t="s">
        <v>16</v>
      </c>
      <c r="C2208" s="13" t="s">
        <v>2004</v>
      </c>
      <c r="D2208" s="17" t="s">
        <v>2375</v>
      </c>
      <c r="E2208" s="14">
        <v>90</v>
      </c>
      <c r="F2208" s="14">
        <v>2.65</v>
      </c>
      <c r="G2208" s="15">
        <f>ROUND(E2208*F2208,2)</f>
        <v>238.5</v>
      </c>
    </row>
    <row r="2209" spans="1:7" ht="90" x14ac:dyDescent="0.25">
      <c r="A2209" s="16"/>
      <c r="B2209" s="16"/>
      <c r="C2209" s="16"/>
      <c r="D2209" s="17" t="s">
        <v>2376</v>
      </c>
      <c r="E2209" s="16"/>
      <c r="F2209" s="16"/>
      <c r="G2209" s="16"/>
    </row>
    <row r="2210" spans="1:7" x14ac:dyDescent="0.25">
      <c r="A2210" s="16"/>
      <c r="B2210" s="16"/>
      <c r="C2210" s="16"/>
      <c r="D2210" s="35" t="s">
        <v>2377</v>
      </c>
      <c r="E2210" s="14">
        <v>1</v>
      </c>
      <c r="F2210" s="18">
        <f>G2208</f>
        <v>238.5</v>
      </c>
      <c r="G2210" s="18">
        <f>ROUND(E2210*F2210,2)</f>
        <v>238.5</v>
      </c>
    </row>
    <row r="2211" spans="1:7" ht="0.95" customHeight="1" x14ac:dyDescent="0.25">
      <c r="A2211" s="19"/>
      <c r="B2211" s="19"/>
      <c r="C2211" s="19"/>
      <c r="D2211" s="36"/>
      <c r="E2211" s="19"/>
      <c r="F2211" s="19"/>
      <c r="G2211" s="19"/>
    </row>
    <row r="2212" spans="1:7" x14ac:dyDescent="0.25">
      <c r="A2212" s="16"/>
      <c r="B2212" s="16"/>
      <c r="C2212" s="16"/>
      <c r="D2212" s="35" t="s">
        <v>2378</v>
      </c>
      <c r="E2212" s="14">
        <v>1</v>
      </c>
      <c r="F2212" s="18">
        <f>G2098+G2120+G2130+G2138+G2170+G2190+G2206</f>
        <v>51196.31</v>
      </c>
      <c r="G2212" s="18">
        <f>ROUND(E2212*F2212,2)</f>
        <v>51196.31</v>
      </c>
    </row>
    <row r="2213" spans="1:7" ht="0.95" customHeight="1" x14ac:dyDescent="0.25">
      <c r="A2213" s="19"/>
      <c r="B2213" s="19"/>
      <c r="C2213" s="19"/>
      <c r="D2213" s="36"/>
      <c r="E2213" s="19"/>
      <c r="F2213" s="19"/>
      <c r="G2213" s="19"/>
    </row>
    <row r="2214" spans="1:7" x14ac:dyDescent="0.25">
      <c r="A2214" s="20" t="s">
        <v>2379</v>
      </c>
      <c r="B2214" s="20" t="s">
        <v>9</v>
      </c>
      <c r="C2214" s="20" t="s">
        <v>10</v>
      </c>
      <c r="D2214" s="37" t="s">
        <v>2380</v>
      </c>
      <c r="E2214" s="21">
        <f>E2266</f>
        <v>1</v>
      </c>
      <c r="F2214" s="21">
        <f>F2266</f>
        <v>753.12</v>
      </c>
      <c r="G2214" s="21">
        <f>G2266</f>
        <v>753.12</v>
      </c>
    </row>
    <row r="2215" spans="1:7" ht="45" x14ac:dyDescent="0.25">
      <c r="A2215" s="16"/>
      <c r="B2215" s="16"/>
      <c r="C2215" s="16"/>
      <c r="D2215" s="17" t="s">
        <v>2381</v>
      </c>
      <c r="E2215" s="16"/>
      <c r="F2215" s="16"/>
      <c r="G2215" s="16"/>
    </row>
    <row r="2216" spans="1:7" x14ac:dyDescent="0.25">
      <c r="A2216" s="23" t="s">
        <v>2382</v>
      </c>
      <c r="B2216" s="23" t="s">
        <v>9</v>
      </c>
      <c r="C2216" s="23" t="s">
        <v>167</v>
      </c>
      <c r="D2216" s="38" t="s">
        <v>2383</v>
      </c>
      <c r="E2216" s="24">
        <f>E2226</f>
        <v>1</v>
      </c>
      <c r="F2216" s="24">
        <f>F2226</f>
        <v>198.73</v>
      </c>
      <c r="G2216" s="24">
        <f>G2226</f>
        <v>198.73</v>
      </c>
    </row>
    <row r="2217" spans="1:7" ht="45" x14ac:dyDescent="0.25">
      <c r="A2217" s="16"/>
      <c r="B2217" s="16"/>
      <c r="C2217" s="16"/>
      <c r="D2217" s="17" t="s">
        <v>2384</v>
      </c>
      <c r="E2217" s="16"/>
      <c r="F2217" s="16"/>
      <c r="G2217" s="16"/>
    </row>
    <row r="2218" spans="1:7" ht="22.5" x14ac:dyDescent="0.25">
      <c r="A2218" s="12" t="s">
        <v>2385</v>
      </c>
      <c r="B2218" s="13" t="s">
        <v>16</v>
      </c>
      <c r="C2218" s="13" t="s">
        <v>152</v>
      </c>
      <c r="D2218" s="17" t="s">
        <v>2386</v>
      </c>
      <c r="E2218" s="14">
        <v>1</v>
      </c>
      <c r="F2218" s="14">
        <v>27.03</v>
      </c>
      <c r="G2218" s="15">
        <f>ROUND(E2218*F2218,2)</f>
        <v>27.03</v>
      </c>
    </row>
    <row r="2219" spans="1:7" ht="45" x14ac:dyDescent="0.25">
      <c r="A2219" s="16"/>
      <c r="B2219" s="16"/>
      <c r="C2219" s="16"/>
      <c r="D2219" s="17" t="s">
        <v>2387</v>
      </c>
      <c r="E2219" s="16"/>
      <c r="F2219" s="16"/>
      <c r="G2219" s="16"/>
    </row>
    <row r="2220" spans="1:7" ht="22.5" x14ac:dyDescent="0.25">
      <c r="A2220" s="12" t="s">
        <v>2388</v>
      </c>
      <c r="B2220" s="13" t="s">
        <v>16</v>
      </c>
      <c r="C2220" s="13" t="s">
        <v>152</v>
      </c>
      <c r="D2220" s="17" t="s">
        <v>2389</v>
      </c>
      <c r="E2220" s="14">
        <v>1</v>
      </c>
      <c r="F2220" s="14">
        <v>90.61</v>
      </c>
      <c r="G2220" s="15">
        <f>ROUND(E2220*F2220,2)</f>
        <v>90.61</v>
      </c>
    </row>
    <row r="2221" spans="1:7" ht="45" x14ac:dyDescent="0.25">
      <c r="A2221" s="16"/>
      <c r="B2221" s="16"/>
      <c r="C2221" s="16"/>
      <c r="D2221" s="17" t="s">
        <v>2390</v>
      </c>
      <c r="E2221" s="16"/>
      <c r="F2221" s="16"/>
      <c r="G2221" s="16"/>
    </row>
    <row r="2222" spans="1:7" ht="22.5" x14ac:dyDescent="0.25">
      <c r="A2222" s="12" t="s">
        <v>2391</v>
      </c>
      <c r="B2222" s="13" t="s">
        <v>16</v>
      </c>
      <c r="C2222" s="13" t="s">
        <v>152</v>
      </c>
      <c r="D2222" s="17" t="s">
        <v>2392</v>
      </c>
      <c r="E2222" s="14">
        <v>2</v>
      </c>
      <c r="F2222" s="14">
        <v>27.03</v>
      </c>
      <c r="G2222" s="15">
        <f>ROUND(E2222*F2222,2)</f>
        <v>54.06</v>
      </c>
    </row>
    <row r="2223" spans="1:7" ht="56.25" x14ac:dyDescent="0.25">
      <c r="A2223" s="16"/>
      <c r="B2223" s="16"/>
      <c r="C2223" s="16"/>
      <c r="D2223" s="17" t="s">
        <v>2393</v>
      </c>
      <c r="E2223" s="16"/>
      <c r="F2223" s="16"/>
      <c r="G2223" s="16"/>
    </row>
    <row r="2224" spans="1:7" ht="22.5" x14ac:dyDescent="0.25">
      <c r="A2224" s="12" t="s">
        <v>2394</v>
      </c>
      <c r="B2224" s="13" t="s">
        <v>16</v>
      </c>
      <c r="C2224" s="13" t="s">
        <v>152</v>
      </c>
      <c r="D2224" s="17" t="s">
        <v>2395</v>
      </c>
      <c r="E2224" s="14">
        <v>1</v>
      </c>
      <c r="F2224" s="14">
        <v>27.03</v>
      </c>
      <c r="G2224" s="15">
        <f>ROUND(E2224*F2224,2)</f>
        <v>27.03</v>
      </c>
    </row>
    <row r="2225" spans="1:7" ht="56.25" x14ac:dyDescent="0.25">
      <c r="A2225" s="16"/>
      <c r="B2225" s="16"/>
      <c r="C2225" s="16"/>
      <c r="D2225" s="17" t="s">
        <v>2396</v>
      </c>
      <c r="E2225" s="16"/>
      <c r="F2225" s="16"/>
      <c r="G2225" s="16"/>
    </row>
    <row r="2226" spans="1:7" x14ac:dyDescent="0.25">
      <c r="A2226" s="16"/>
      <c r="B2226" s="16"/>
      <c r="C2226" s="16"/>
      <c r="D2226" s="35" t="s">
        <v>2397</v>
      </c>
      <c r="E2226" s="14">
        <v>1</v>
      </c>
      <c r="F2226" s="18">
        <f>G2218+G2220+G2222+G2224</f>
        <v>198.73</v>
      </c>
      <c r="G2226" s="18">
        <f>ROUND(E2226*F2226,2)</f>
        <v>198.73</v>
      </c>
    </row>
    <row r="2227" spans="1:7" ht="0.95" customHeight="1" x14ac:dyDescent="0.25">
      <c r="A2227" s="19"/>
      <c r="B2227" s="19"/>
      <c r="C2227" s="19"/>
      <c r="D2227" s="36"/>
      <c r="E2227" s="19"/>
      <c r="F2227" s="19"/>
      <c r="G2227" s="19"/>
    </row>
    <row r="2228" spans="1:7" x14ac:dyDescent="0.25">
      <c r="A2228" s="23" t="s">
        <v>2398</v>
      </c>
      <c r="B2228" s="23" t="s">
        <v>9</v>
      </c>
      <c r="C2228" s="23" t="s">
        <v>167</v>
      </c>
      <c r="D2228" s="38" t="s">
        <v>2399</v>
      </c>
      <c r="E2228" s="24">
        <f>E2238</f>
        <v>1</v>
      </c>
      <c r="F2228" s="24">
        <f>F2238</f>
        <v>225.76</v>
      </c>
      <c r="G2228" s="24">
        <f>G2238</f>
        <v>225.76</v>
      </c>
    </row>
    <row r="2229" spans="1:7" ht="45" x14ac:dyDescent="0.25">
      <c r="A2229" s="16"/>
      <c r="B2229" s="16"/>
      <c r="C2229" s="16"/>
      <c r="D2229" s="17" t="s">
        <v>2400</v>
      </c>
      <c r="E2229" s="16"/>
      <c r="F2229" s="16"/>
      <c r="G2229" s="16"/>
    </row>
    <row r="2230" spans="1:7" ht="22.5" x14ac:dyDescent="0.25">
      <c r="A2230" s="12" t="s">
        <v>2385</v>
      </c>
      <c r="B2230" s="13" t="s">
        <v>16</v>
      </c>
      <c r="C2230" s="13" t="s">
        <v>152</v>
      </c>
      <c r="D2230" s="17" t="s">
        <v>2386</v>
      </c>
      <c r="E2230" s="14">
        <v>1</v>
      </c>
      <c r="F2230" s="14">
        <v>27.03</v>
      </c>
      <c r="G2230" s="15">
        <f>ROUND(E2230*F2230,2)</f>
        <v>27.03</v>
      </c>
    </row>
    <row r="2231" spans="1:7" ht="45" x14ac:dyDescent="0.25">
      <c r="A2231" s="16"/>
      <c r="B2231" s="16"/>
      <c r="C2231" s="16"/>
      <c r="D2231" s="17" t="s">
        <v>2387</v>
      </c>
      <c r="E2231" s="16"/>
      <c r="F2231" s="16"/>
      <c r="G2231" s="16"/>
    </row>
    <row r="2232" spans="1:7" ht="22.5" x14ac:dyDescent="0.25">
      <c r="A2232" s="12" t="s">
        <v>2388</v>
      </c>
      <c r="B2232" s="13" t="s">
        <v>16</v>
      </c>
      <c r="C2232" s="13" t="s">
        <v>152</v>
      </c>
      <c r="D2232" s="17" t="s">
        <v>2389</v>
      </c>
      <c r="E2232" s="14">
        <v>1</v>
      </c>
      <c r="F2232" s="14">
        <v>90.61</v>
      </c>
      <c r="G2232" s="15">
        <f>ROUND(E2232*F2232,2)</f>
        <v>90.61</v>
      </c>
    </row>
    <row r="2233" spans="1:7" ht="45" x14ac:dyDescent="0.25">
      <c r="A2233" s="16"/>
      <c r="B2233" s="16"/>
      <c r="C2233" s="16"/>
      <c r="D2233" s="17" t="s">
        <v>2390</v>
      </c>
      <c r="E2233" s="16"/>
      <c r="F2233" s="16"/>
      <c r="G2233" s="16"/>
    </row>
    <row r="2234" spans="1:7" ht="22.5" x14ac:dyDescent="0.25">
      <c r="A2234" s="12" t="s">
        <v>2391</v>
      </c>
      <c r="B2234" s="13" t="s">
        <v>16</v>
      </c>
      <c r="C2234" s="13" t="s">
        <v>152</v>
      </c>
      <c r="D2234" s="17" t="s">
        <v>2392</v>
      </c>
      <c r="E2234" s="14">
        <v>2</v>
      </c>
      <c r="F2234" s="14">
        <v>27.03</v>
      </c>
      <c r="G2234" s="15">
        <f>ROUND(E2234*F2234,2)</f>
        <v>54.06</v>
      </c>
    </row>
    <row r="2235" spans="1:7" ht="56.25" x14ac:dyDescent="0.25">
      <c r="A2235" s="16"/>
      <c r="B2235" s="16"/>
      <c r="C2235" s="16"/>
      <c r="D2235" s="17" t="s">
        <v>2393</v>
      </c>
      <c r="E2235" s="16"/>
      <c r="F2235" s="16"/>
      <c r="G2235" s="16"/>
    </row>
    <row r="2236" spans="1:7" ht="22.5" x14ac:dyDescent="0.25">
      <c r="A2236" s="12" t="s">
        <v>2394</v>
      </c>
      <c r="B2236" s="13" t="s">
        <v>16</v>
      </c>
      <c r="C2236" s="13" t="s">
        <v>152</v>
      </c>
      <c r="D2236" s="17" t="s">
        <v>2395</v>
      </c>
      <c r="E2236" s="14">
        <v>2</v>
      </c>
      <c r="F2236" s="14">
        <v>27.03</v>
      </c>
      <c r="G2236" s="15">
        <f>ROUND(E2236*F2236,2)</f>
        <v>54.06</v>
      </c>
    </row>
    <row r="2237" spans="1:7" ht="56.25" x14ac:dyDescent="0.25">
      <c r="A2237" s="16"/>
      <c r="B2237" s="16"/>
      <c r="C2237" s="16"/>
      <c r="D2237" s="17" t="s">
        <v>2396</v>
      </c>
      <c r="E2237" s="16"/>
      <c r="F2237" s="16"/>
      <c r="G2237" s="16"/>
    </row>
    <row r="2238" spans="1:7" x14ac:dyDescent="0.25">
      <c r="A2238" s="16"/>
      <c r="B2238" s="16"/>
      <c r="C2238" s="16"/>
      <c r="D2238" s="35" t="s">
        <v>2401</v>
      </c>
      <c r="E2238" s="14">
        <v>1</v>
      </c>
      <c r="F2238" s="18">
        <f>G2230+G2232+G2234+G2236</f>
        <v>225.76</v>
      </c>
      <c r="G2238" s="18">
        <f>ROUND(E2238*F2238,2)</f>
        <v>225.76</v>
      </c>
    </row>
    <row r="2239" spans="1:7" ht="0.95" customHeight="1" x14ac:dyDescent="0.25">
      <c r="A2239" s="19"/>
      <c r="B2239" s="19"/>
      <c r="C2239" s="19"/>
      <c r="D2239" s="36"/>
      <c r="E2239" s="19"/>
      <c r="F2239" s="19"/>
      <c r="G2239" s="19"/>
    </row>
    <row r="2240" spans="1:7" x14ac:dyDescent="0.25">
      <c r="A2240" s="23" t="s">
        <v>2402</v>
      </c>
      <c r="B2240" s="23" t="s">
        <v>9</v>
      </c>
      <c r="C2240" s="23" t="s">
        <v>167</v>
      </c>
      <c r="D2240" s="38" t="s">
        <v>2403</v>
      </c>
      <c r="E2240" s="24">
        <f>E2250</f>
        <v>1</v>
      </c>
      <c r="F2240" s="24">
        <f>F2250</f>
        <v>110.7</v>
      </c>
      <c r="G2240" s="24">
        <f>G2250</f>
        <v>110.7</v>
      </c>
    </row>
    <row r="2241" spans="1:7" x14ac:dyDescent="0.25">
      <c r="A2241" s="16"/>
      <c r="B2241" s="16"/>
      <c r="C2241" s="16"/>
      <c r="D2241" s="17" t="s">
        <v>2404</v>
      </c>
      <c r="E2241" s="16"/>
      <c r="F2241" s="16"/>
      <c r="G2241" s="16"/>
    </row>
    <row r="2242" spans="1:7" x14ac:dyDescent="0.25">
      <c r="A2242" s="12" t="s">
        <v>2405</v>
      </c>
      <c r="B2242" s="13" t="s">
        <v>16</v>
      </c>
      <c r="C2242" s="13" t="s">
        <v>152</v>
      </c>
      <c r="D2242" s="17" t="s">
        <v>2406</v>
      </c>
      <c r="E2242" s="14">
        <v>1</v>
      </c>
      <c r="F2242" s="14">
        <v>32.479999999999997</v>
      </c>
      <c r="G2242" s="15">
        <f>ROUND(E2242*F2242,2)</f>
        <v>32.479999999999997</v>
      </c>
    </row>
    <row r="2243" spans="1:7" ht="101.25" x14ac:dyDescent="0.25">
      <c r="A2243" s="16"/>
      <c r="B2243" s="16"/>
      <c r="C2243" s="16"/>
      <c r="D2243" s="17" t="s">
        <v>2407</v>
      </c>
      <c r="E2243" s="16"/>
      <c r="F2243" s="16"/>
      <c r="G2243" s="16"/>
    </row>
    <row r="2244" spans="1:7" x14ac:dyDescent="0.25">
      <c r="A2244" s="12" t="s">
        <v>2408</v>
      </c>
      <c r="B2244" s="13" t="s">
        <v>16</v>
      </c>
      <c r="C2244" s="13" t="s">
        <v>167</v>
      </c>
      <c r="D2244" s="17" t="s">
        <v>2409</v>
      </c>
      <c r="E2244" s="14">
        <v>1</v>
      </c>
      <c r="F2244" s="14">
        <v>36.380000000000003</v>
      </c>
      <c r="G2244" s="15">
        <f>ROUND(E2244*F2244,2)</f>
        <v>36.380000000000003</v>
      </c>
    </row>
    <row r="2245" spans="1:7" ht="45" x14ac:dyDescent="0.25">
      <c r="A2245" s="16"/>
      <c r="B2245" s="16"/>
      <c r="C2245" s="16"/>
      <c r="D2245" s="17" t="s">
        <v>2410</v>
      </c>
      <c r="E2245" s="16"/>
      <c r="F2245" s="16"/>
      <c r="G2245" s="16"/>
    </row>
    <row r="2246" spans="1:7" x14ac:dyDescent="0.25">
      <c r="A2246" s="12" t="s">
        <v>2411</v>
      </c>
      <c r="B2246" s="13" t="s">
        <v>16</v>
      </c>
      <c r="C2246" s="13" t="s">
        <v>152</v>
      </c>
      <c r="D2246" s="17" t="s">
        <v>2412</v>
      </c>
      <c r="E2246" s="14">
        <v>1</v>
      </c>
      <c r="F2246" s="14">
        <v>17.309999999999999</v>
      </c>
      <c r="G2246" s="15">
        <f>ROUND(E2246*F2246,2)</f>
        <v>17.309999999999999</v>
      </c>
    </row>
    <row r="2247" spans="1:7" ht="101.25" x14ac:dyDescent="0.25">
      <c r="A2247" s="16"/>
      <c r="B2247" s="16"/>
      <c r="C2247" s="16"/>
      <c r="D2247" s="17" t="s">
        <v>2413</v>
      </c>
      <c r="E2247" s="16"/>
      <c r="F2247" s="16"/>
      <c r="G2247" s="16"/>
    </row>
    <row r="2248" spans="1:7" x14ac:dyDescent="0.25">
      <c r="A2248" s="12" t="s">
        <v>2414</v>
      </c>
      <c r="B2248" s="13" t="s">
        <v>16</v>
      </c>
      <c r="C2248" s="13" t="s">
        <v>167</v>
      </c>
      <c r="D2248" s="17" t="s">
        <v>2415</v>
      </c>
      <c r="E2248" s="14">
        <v>1</v>
      </c>
      <c r="F2248" s="14">
        <v>24.53</v>
      </c>
      <c r="G2248" s="15">
        <f>ROUND(E2248*F2248,2)</f>
        <v>24.53</v>
      </c>
    </row>
    <row r="2249" spans="1:7" ht="67.5" x14ac:dyDescent="0.25">
      <c r="A2249" s="16"/>
      <c r="B2249" s="16"/>
      <c r="C2249" s="16"/>
      <c r="D2249" s="17" t="s">
        <v>2416</v>
      </c>
      <c r="E2249" s="16"/>
      <c r="F2249" s="16"/>
      <c r="G2249" s="16"/>
    </row>
    <row r="2250" spans="1:7" x14ac:dyDescent="0.25">
      <c r="A2250" s="16"/>
      <c r="B2250" s="16"/>
      <c r="C2250" s="16"/>
      <c r="D2250" s="35" t="s">
        <v>2417</v>
      </c>
      <c r="E2250" s="14">
        <v>1</v>
      </c>
      <c r="F2250" s="18">
        <f>G2242+G2244+G2246+G2248</f>
        <v>110.7</v>
      </c>
      <c r="G2250" s="18">
        <f>ROUND(E2250*F2250,2)</f>
        <v>110.7</v>
      </c>
    </row>
    <row r="2251" spans="1:7" ht="0.95" customHeight="1" x14ac:dyDescent="0.25">
      <c r="A2251" s="19"/>
      <c r="B2251" s="19"/>
      <c r="C2251" s="19"/>
      <c r="D2251" s="36"/>
      <c r="E2251" s="19"/>
      <c r="F2251" s="19"/>
      <c r="G2251" s="19"/>
    </row>
    <row r="2252" spans="1:7" x14ac:dyDescent="0.25">
      <c r="A2252" s="23" t="s">
        <v>2418</v>
      </c>
      <c r="B2252" s="23" t="s">
        <v>9</v>
      </c>
      <c r="C2252" s="23" t="s">
        <v>167</v>
      </c>
      <c r="D2252" s="38" t="s">
        <v>2419</v>
      </c>
      <c r="E2252" s="24">
        <f>E2258</f>
        <v>1</v>
      </c>
      <c r="F2252" s="24">
        <f>F2258</f>
        <v>111.88</v>
      </c>
      <c r="G2252" s="24">
        <f>G2258</f>
        <v>111.88</v>
      </c>
    </row>
    <row r="2253" spans="1:7" x14ac:dyDescent="0.25">
      <c r="A2253" s="16"/>
      <c r="B2253" s="16"/>
      <c r="C2253" s="16"/>
      <c r="D2253" s="17" t="s">
        <v>2420</v>
      </c>
      <c r="E2253" s="16"/>
      <c r="F2253" s="16"/>
      <c r="G2253" s="16"/>
    </row>
    <row r="2254" spans="1:7" ht="22.5" x14ac:dyDescent="0.25">
      <c r="A2254" s="12" t="s">
        <v>2421</v>
      </c>
      <c r="B2254" s="13" t="s">
        <v>16</v>
      </c>
      <c r="C2254" s="13" t="s">
        <v>152</v>
      </c>
      <c r="D2254" s="17" t="s">
        <v>2422</v>
      </c>
      <c r="E2254" s="14">
        <v>3</v>
      </c>
      <c r="F2254" s="14">
        <v>25.81</v>
      </c>
      <c r="G2254" s="15">
        <f>ROUND(E2254*F2254,2)</f>
        <v>77.430000000000007</v>
      </c>
    </row>
    <row r="2255" spans="1:7" ht="101.25" x14ac:dyDescent="0.25">
      <c r="A2255" s="16"/>
      <c r="B2255" s="16"/>
      <c r="C2255" s="16"/>
      <c r="D2255" s="17" t="s">
        <v>2423</v>
      </c>
      <c r="E2255" s="16"/>
      <c r="F2255" s="16"/>
      <c r="G2255" s="16"/>
    </row>
    <row r="2256" spans="1:7" x14ac:dyDescent="0.25">
      <c r="A2256" s="12" t="s">
        <v>2424</v>
      </c>
      <c r="B2256" s="13" t="s">
        <v>16</v>
      </c>
      <c r="C2256" s="13" t="s">
        <v>167</v>
      </c>
      <c r="D2256" s="17" t="s">
        <v>2425</v>
      </c>
      <c r="E2256" s="14">
        <v>1</v>
      </c>
      <c r="F2256" s="14">
        <v>34.450000000000003</v>
      </c>
      <c r="G2256" s="15">
        <f>ROUND(E2256*F2256,2)</f>
        <v>34.450000000000003</v>
      </c>
    </row>
    <row r="2257" spans="1:7" ht="78.75" x14ac:dyDescent="0.25">
      <c r="A2257" s="16"/>
      <c r="B2257" s="16"/>
      <c r="C2257" s="16"/>
      <c r="D2257" s="17" t="s">
        <v>2426</v>
      </c>
      <c r="E2257" s="16"/>
      <c r="F2257" s="16"/>
      <c r="G2257" s="16"/>
    </row>
    <row r="2258" spans="1:7" x14ac:dyDescent="0.25">
      <c r="A2258" s="16"/>
      <c r="B2258" s="16"/>
      <c r="C2258" s="16"/>
      <c r="D2258" s="35" t="s">
        <v>2427</v>
      </c>
      <c r="E2258" s="14">
        <v>1</v>
      </c>
      <c r="F2258" s="18">
        <f>G2254+G2256</f>
        <v>111.88</v>
      </c>
      <c r="G2258" s="18">
        <f>ROUND(E2258*F2258,2)</f>
        <v>111.88</v>
      </c>
    </row>
    <row r="2259" spans="1:7" ht="0.95" customHeight="1" x14ac:dyDescent="0.25">
      <c r="A2259" s="19"/>
      <c r="B2259" s="19"/>
      <c r="C2259" s="19"/>
      <c r="D2259" s="36"/>
      <c r="E2259" s="19"/>
      <c r="F2259" s="19"/>
      <c r="G2259" s="19"/>
    </row>
    <row r="2260" spans="1:7" x14ac:dyDescent="0.25">
      <c r="A2260" s="23" t="s">
        <v>2428</v>
      </c>
      <c r="B2260" s="23" t="s">
        <v>9</v>
      </c>
      <c r="C2260" s="23" t="s">
        <v>167</v>
      </c>
      <c r="D2260" s="38" t="s">
        <v>2429</v>
      </c>
      <c r="E2260" s="24">
        <f>E2264</f>
        <v>1</v>
      </c>
      <c r="F2260" s="24">
        <f>F2264</f>
        <v>106.05</v>
      </c>
      <c r="G2260" s="24">
        <f>G2264</f>
        <v>106.05</v>
      </c>
    </row>
    <row r="2261" spans="1:7" ht="33.75" x14ac:dyDescent="0.25">
      <c r="A2261" s="16"/>
      <c r="B2261" s="16"/>
      <c r="C2261" s="16"/>
      <c r="D2261" s="17" t="s">
        <v>2430</v>
      </c>
      <c r="E2261" s="16"/>
      <c r="F2261" s="16"/>
      <c r="G2261" s="16"/>
    </row>
    <row r="2262" spans="1:7" ht="22.5" x14ac:dyDescent="0.25">
      <c r="A2262" s="12" t="s">
        <v>2431</v>
      </c>
      <c r="B2262" s="13" t="s">
        <v>16</v>
      </c>
      <c r="C2262" s="13" t="s">
        <v>142</v>
      </c>
      <c r="D2262" s="17" t="s">
        <v>2432</v>
      </c>
      <c r="E2262" s="14">
        <v>15</v>
      </c>
      <c r="F2262" s="14">
        <v>7.07</v>
      </c>
      <c r="G2262" s="15">
        <f>ROUND(E2262*F2262,2)</f>
        <v>106.05</v>
      </c>
    </row>
    <row r="2263" spans="1:7" ht="67.5" x14ac:dyDescent="0.25">
      <c r="A2263" s="16"/>
      <c r="B2263" s="16"/>
      <c r="C2263" s="16"/>
      <c r="D2263" s="17" t="s">
        <v>2433</v>
      </c>
      <c r="E2263" s="16"/>
      <c r="F2263" s="16"/>
      <c r="G2263" s="16"/>
    </row>
    <row r="2264" spans="1:7" x14ac:dyDescent="0.25">
      <c r="A2264" s="16"/>
      <c r="B2264" s="16"/>
      <c r="C2264" s="16"/>
      <c r="D2264" s="35" t="s">
        <v>2434</v>
      </c>
      <c r="E2264" s="14">
        <v>1</v>
      </c>
      <c r="F2264" s="18">
        <f>G2262</f>
        <v>106.05</v>
      </c>
      <c r="G2264" s="18">
        <f>ROUND(E2264*F2264,2)</f>
        <v>106.05</v>
      </c>
    </row>
    <row r="2265" spans="1:7" ht="0.95" customHeight="1" x14ac:dyDescent="0.25">
      <c r="A2265" s="19"/>
      <c r="B2265" s="19"/>
      <c r="C2265" s="19"/>
      <c r="D2265" s="36"/>
      <c r="E2265" s="19"/>
      <c r="F2265" s="19"/>
      <c r="G2265" s="19"/>
    </row>
    <row r="2266" spans="1:7" x14ac:dyDescent="0.25">
      <c r="A2266" s="16"/>
      <c r="B2266" s="16"/>
      <c r="C2266" s="16"/>
      <c r="D2266" s="35" t="s">
        <v>2435</v>
      </c>
      <c r="E2266" s="14">
        <v>1</v>
      </c>
      <c r="F2266" s="18">
        <f>G2216+G2228+G2240+G2252+G2260</f>
        <v>753.12</v>
      </c>
      <c r="G2266" s="18">
        <f>ROUND(E2266*F2266,2)</f>
        <v>753.12</v>
      </c>
    </row>
    <row r="2267" spans="1:7" ht="0.95" customHeight="1" x14ac:dyDescent="0.25">
      <c r="A2267" s="19"/>
      <c r="B2267" s="19"/>
      <c r="C2267" s="19"/>
      <c r="D2267" s="36"/>
      <c r="E2267" s="19"/>
      <c r="F2267" s="19"/>
      <c r="G2267" s="19"/>
    </row>
    <row r="2268" spans="1:7" x14ac:dyDescent="0.25">
      <c r="A2268" s="16"/>
      <c r="B2268" s="16"/>
      <c r="C2268" s="16"/>
      <c r="D2268" s="35" t="s">
        <v>2436</v>
      </c>
      <c r="E2268" s="14">
        <v>1</v>
      </c>
      <c r="F2268" s="18">
        <f>G1872+G2028+G2048+G2050+G2096+G2214</f>
        <v>160777.79999999999</v>
      </c>
      <c r="G2268" s="18">
        <f>ROUND(E2268*F2268,2)</f>
        <v>160777.79999999999</v>
      </c>
    </row>
    <row r="2269" spans="1:7" ht="0.95" customHeight="1" x14ac:dyDescent="0.25">
      <c r="A2269" s="19"/>
      <c r="B2269" s="19"/>
      <c r="C2269" s="19"/>
      <c r="D2269" s="36"/>
      <c r="E2269" s="19"/>
      <c r="F2269" s="19"/>
      <c r="G2269" s="19"/>
    </row>
    <row r="2270" spans="1:7" x14ac:dyDescent="0.25">
      <c r="A2270" s="16"/>
      <c r="B2270" s="16"/>
      <c r="C2270" s="16"/>
      <c r="D2270" s="35" t="s">
        <v>2437</v>
      </c>
      <c r="E2270" s="14">
        <v>1</v>
      </c>
      <c r="F2270" s="18">
        <f>G525+G1153+G1871</f>
        <v>2553830.94</v>
      </c>
      <c r="G2270" s="18">
        <f>ROUND(E2270*F2270,2)</f>
        <v>2553830.94</v>
      </c>
    </row>
    <row r="2271" spans="1:7" ht="0.95" customHeight="1" x14ac:dyDescent="0.25">
      <c r="A2271" s="19"/>
      <c r="B2271" s="19"/>
      <c r="C2271" s="19"/>
      <c r="D2271" s="36"/>
      <c r="E2271" s="19"/>
      <c r="F2271" s="19"/>
      <c r="G2271" s="19"/>
    </row>
    <row r="2272" spans="1:7" x14ac:dyDescent="0.25">
      <c r="A2272" s="8" t="s">
        <v>2438</v>
      </c>
      <c r="B2272" s="8" t="s">
        <v>9</v>
      </c>
      <c r="C2272" s="8" t="s">
        <v>10</v>
      </c>
      <c r="D2272" s="33" t="s">
        <v>2439</v>
      </c>
      <c r="E2272" s="9">
        <f>E2291</f>
        <v>1</v>
      </c>
      <c r="F2272" s="9">
        <f>F2291</f>
        <v>133520.75</v>
      </c>
      <c r="G2272" s="9">
        <f>G2291</f>
        <v>133520.75</v>
      </c>
    </row>
    <row r="2273" spans="1:7" x14ac:dyDescent="0.25">
      <c r="A2273" s="10" t="s">
        <v>2440</v>
      </c>
      <c r="B2273" s="10" t="s">
        <v>9</v>
      </c>
      <c r="C2273" s="10" t="s">
        <v>10</v>
      </c>
      <c r="D2273" s="34" t="s">
        <v>2441</v>
      </c>
      <c r="E2273" s="11">
        <f>E2280</f>
        <v>1</v>
      </c>
      <c r="F2273" s="11">
        <f>F2280</f>
        <v>53408.3</v>
      </c>
      <c r="G2273" s="11">
        <f>G2280</f>
        <v>53408.3</v>
      </c>
    </row>
    <row r="2274" spans="1:7" x14ac:dyDescent="0.25">
      <c r="A2274" s="12" t="s">
        <v>2442</v>
      </c>
      <c r="B2274" s="13" t="s">
        <v>16</v>
      </c>
      <c r="C2274" s="13" t="s">
        <v>152</v>
      </c>
      <c r="D2274" s="17" t="s">
        <v>2443</v>
      </c>
      <c r="E2274" s="14">
        <v>2</v>
      </c>
      <c r="F2274" s="14">
        <v>26606.17</v>
      </c>
      <c r="G2274" s="15">
        <f>ROUND(E2274*F2274,2)</f>
        <v>53212.34</v>
      </c>
    </row>
    <row r="2275" spans="1:7" ht="409.5" x14ac:dyDescent="0.25">
      <c r="A2275" s="16"/>
      <c r="B2275" s="16"/>
      <c r="C2275" s="16"/>
      <c r="D2275" s="17" t="s">
        <v>2444</v>
      </c>
      <c r="E2275" s="16"/>
      <c r="F2275" s="16"/>
      <c r="G2275" s="16"/>
    </row>
    <row r="2276" spans="1:7" ht="22.5" x14ac:dyDescent="0.25">
      <c r="A2276" s="12" t="s">
        <v>2445</v>
      </c>
      <c r="B2276" s="13" t="s">
        <v>16</v>
      </c>
      <c r="C2276" s="13" t="s">
        <v>152</v>
      </c>
      <c r="D2276" s="17" t="s">
        <v>2446</v>
      </c>
      <c r="E2276" s="14">
        <v>0</v>
      </c>
      <c r="F2276" s="14">
        <v>0</v>
      </c>
      <c r="G2276" s="15">
        <f>ROUND(E2276*F2276,2)</f>
        <v>0</v>
      </c>
    </row>
    <row r="2277" spans="1:7" ht="67.5" x14ac:dyDescent="0.25">
      <c r="A2277" s="16"/>
      <c r="B2277" s="16"/>
      <c r="C2277" s="16"/>
      <c r="D2277" s="17" t="s">
        <v>2447</v>
      </c>
      <c r="E2277" s="16"/>
      <c r="F2277" s="16"/>
      <c r="G2277" s="16"/>
    </row>
    <row r="2278" spans="1:7" x14ac:dyDescent="0.25">
      <c r="A2278" s="12" t="s">
        <v>2448</v>
      </c>
      <c r="B2278" s="13" t="s">
        <v>16</v>
      </c>
      <c r="C2278" s="13" t="s">
        <v>152</v>
      </c>
      <c r="D2278" s="17" t="s">
        <v>2449</v>
      </c>
      <c r="E2278" s="14">
        <v>2</v>
      </c>
      <c r="F2278" s="14">
        <v>97.98</v>
      </c>
      <c r="G2278" s="15">
        <f>ROUND(E2278*F2278,2)</f>
        <v>195.96</v>
      </c>
    </row>
    <row r="2279" spans="1:7" ht="78.75" x14ac:dyDescent="0.25">
      <c r="A2279" s="16"/>
      <c r="B2279" s="16"/>
      <c r="C2279" s="16"/>
      <c r="D2279" s="17" t="s">
        <v>2450</v>
      </c>
      <c r="E2279" s="16"/>
      <c r="F2279" s="16"/>
      <c r="G2279" s="16"/>
    </row>
    <row r="2280" spans="1:7" x14ac:dyDescent="0.25">
      <c r="A2280" s="16"/>
      <c r="B2280" s="16"/>
      <c r="C2280" s="16"/>
      <c r="D2280" s="35" t="s">
        <v>2451</v>
      </c>
      <c r="E2280" s="14">
        <v>1</v>
      </c>
      <c r="F2280" s="18">
        <f>G2274+G2276+G2278</f>
        <v>53408.3</v>
      </c>
      <c r="G2280" s="18">
        <f>ROUND(E2280*F2280,2)</f>
        <v>53408.3</v>
      </c>
    </row>
    <row r="2281" spans="1:7" ht="0.95" customHeight="1" x14ac:dyDescent="0.25">
      <c r="A2281" s="19"/>
      <c r="B2281" s="19"/>
      <c r="C2281" s="19"/>
      <c r="D2281" s="36"/>
      <c r="E2281" s="19"/>
      <c r="F2281" s="19"/>
      <c r="G2281" s="19"/>
    </row>
    <row r="2282" spans="1:7" x14ac:dyDescent="0.25">
      <c r="A2282" s="10" t="s">
        <v>2452</v>
      </c>
      <c r="B2282" s="10" t="s">
        <v>9</v>
      </c>
      <c r="C2282" s="10" t="s">
        <v>10</v>
      </c>
      <c r="D2282" s="34" t="s">
        <v>2453</v>
      </c>
      <c r="E2282" s="11">
        <f>E2289</f>
        <v>1</v>
      </c>
      <c r="F2282" s="11">
        <f>F2289</f>
        <v>80112.45</v>
      </c>
      <c r="G2282" s="11">
        <f>G2289</f>
        <v>80112.45</v>
      </c>
    </row>
    <row r="2283" spans="1:7" x14ac:dyDescent="0.25">
      <c r="A2283" s="12" t="s">
        <v>2442</v>
      </c>
      <c r="B2283" s="13" t="s">
        <v>16</v>
      </c>
      <c r="C2283" s="13" t="s">
        <v>152</v>
      </c>
      <c r="D2283" s="17" t="s">
        <v>2443</v>
      </c>
      <c r="E2283" s="14">
        <v>3</v>
      </c>
      <c r="F2283" s="14">
        <v>26606.17</v>
      </c>
      <c r="G2283" s="15">
        <f>ROUND(E2283*F2283,2)</f>
        <v>79818.509999999995</v>
      </c>
    </row>
    <row r="2284" spans="1:7" ht="409.5" x14ac:dyDescent="0.25">
      <c r="A2284" s="16"/>
      <c r="B2284" s="16"/>
      <c r="C2284" s="16"/>
      <c r="D2284" s="17" t="s">
        <v>2444</v>
      </c>
      <c r="E2284" s="16"/>
      <c r="F2284" s="16"/>
      <c r="G2284" s="16"/>
    </row>
    <row r="2285" spans="1:7" ht="22.5" x14ac:dyDescent="0.25">
      <c r="A2285" s="12" t="s">
        <v>2445</v>
      </c>
      <c r="B2285" s="13" t="s">
        <v>16</v>
      </c>
      <c r="C2285" s="13" t="s">
        <v>152</v>
      </c>
      <c r="D2285" s="17" t="s">
        <v>2446</v>
      </c>
      <c r="E2285" s="14">
        <v>0</v>
      </c>
      <c r="F2285" s="14">
        <v>0</v>
      </c>
      <c r="G2285" s="15">
        <f>ROUND(E2285*F2285,2)</f>
        <v>0</v>
      </c>
    </row>
    <row r="2286" spans="1:7" ht="67.5" x14ac:dyDescent="0.25">
      <c r="A2286" s="16"/>
      <c r="B2286" s="16"/>
      <c r="C2286" s="16"/>
      <c r="D2286" s="17" t="s">
        <v>2447</v>
      </c>
      <c r="E2286" s="16"/>
      <c r="F2286" s="16"/>
      <c r="G2286" s="16"/>
    </row>
    <row r="2287" spans="1:7" x14ac:dyDescent="0.25">
      <c r="A2287" s="12" t="s">
        <v>2448</v>
      </c>
      <c r="B2287" s="13" t="s">
        <v>16</v>
      </c>
      <c r="C2287" s="13" t="s">
        <v>152</v>
      </c>
      <c r="D2287" s="17" t="s">
        <v>2449</v>
      </c>
      <c r="E2287" s="14">
        <v>3</v>
      </c>
      <c r="F2287" s="14">
        <v>97.98</v>
      </c>
      <c r="G2287" s="15">
        <f>ROUND(E2287*F2287,2)</f>
        <v>293.94</v>
      </c>
    </row>
    <row r="2288" spans="1:7" ht="78.75" x14ac:dyDescent="0.25">
      <c r="A2288" s="16"/>
      <c r="B2288" s="16"/>
      <c r="C2288" s="16"/>
      <c r="D2288" s="17" t="s">
        <v>2450</v>
      </c>
      <c r="E2288" s="16"/>
      <c r="F2288" s="16"/>
      <c r="G2288" s="16"/>
    </row>
    <row r="2289" spans="1:7" x14ac:dyDescent="0.25">
      <c r="A2289" s="16"/>
      <c r="B2289" s="16"/>
      <c r="C2289" s="16"/>
      <c r="D2289" s="35" t="s">
        <v>2454</v>
      </c>
      <c r="E2289" s="14">
        <v>1</v>
      </c>
      <c r="F2289" s="18">
        <f>G2283+G2285+G2287</f>
        <v>80112.45</v>
      </c>
      <c r="G2289" s="18">
        <f>ROUND(E2289*F2289,2)</f>
        <v>80112.45</v>
      </c>
    </row>
    <row r="2290" spans="1:7" ht="0.95" customHeight="1" x14ac:dyDescent="0.25">
      <c r="A2290" s="19"/>
      <c r="B2290" s="19"/>
      <c r="C2290" s="19"/>
      <c r="D2290" s="36"/>
      <c r="E2290" s="19"/>
      <c r="F2290" s="19"/>
      <c r="G2290" s="19"/>
    </row>
    <row r="2291" spans="1:7" x14ac:dyDescent="0.25">
      <c r="A2291" s="16"/>
      <c r="B2291" s="16"/>
      <c r="C2291" s="16"/>
      <c r="D2291" s="35" t="s">
        <v>2455</v>
      </c>
      <c r="E2291" s="14">
        <v>1</v>
      </c>
      <c r="F2291" s="18">
        <f>G2273+G2282</f>
        <v>133520.75</v>
      </c>
      <c r="G2291" s="18">
        <f>ROUND(E2291*F2291,2)</f>
        <v>133520.75</v>
      </c>
    </row>
    <row r="2292" spans="1:7" ht="0.95" customHeight="1" x14ac:dyDescent="0.25">
      <c r="A2292" s="19"/>
      <c r="B2292" s="19"/>
      <c r="C2292" s="19"/>
      <c r="D2292" s="36"/>
      <c r="E2292" s="19"/>
      <c r="F2292" s="19"/>
      <c r="G2292" s="19"/>
    </row>
    <row r="2293" spans="1:7" x14ac:dyDescent="0.25">
      <c r="A2293" s="8" t="s">
        <v>2456</v>
      </c>
      <c r="B2293" s="8" t="s">
        <v>9</v>
      </c>
      <c r="C2293" s="8" t="s">
        <v>10</v>
      </c>
      <c r="D2293" s="33" t="s">
        <v>2457</v>
      </c>
      <c r="E2293" s="9">
        <f>E2345</f>
        <v>1</v>
      </c>
      <c r="F2293" s="9">
        <f>F2345</f>
        <v>126419.49</v>
      </c>
      <c r="G2293" s="9">
        <f>G2345</f>
        <v>126419.49</v>
      </c>
    </row>
    <row r="2294" spans="1:7" x14ac:dyDescent="0.25">
      <c r="A2294" s="10" t="s">
        <v>2458</v>
      </c>
      <c r="B2294" s="10" t="s">
        <v>9</v>
      </c>
      <c r="C2294" s="10" t="s">
        <v>10</v>
      </c>
      <c r="D2294" s="34" t="s">
        <v>2459</v>
      </c>
      <c r="E2294" s="11">
        <f>E2308</f>
        <v>1</v>
      </c>
      <c r="F2294" s="11">
        <f>F2308</f>
        <v>48840.4</v>
      </c>
      <c r="G2294" s="11">
        <f>G2308</f>
        <v>48840.4</v>
      </c>
    </row>
    <row r="2295" spans="1:7" x14ac:dyDescent="0.25">
      <c r="A2295" s="20" t="s">
        <v>2460</v>
      </c>
      <c r="B2295" s="20" t="s">
        <v>9</v>
      </c>
      <c r="C2295" s="20" t="s">
        <v>10</v>
      </c>
      <c r="D2295" s="37" t="s">
        <v>1070</v>
      </c>
      <c r="E2295" s="21">
        <f>E2306</f>
        <v>1</v>
      </c>
      <c r="F2295" s="21">
        <f>F2306</f>
        <v>48840.4</v>
      </c>
      <c r="G2295" s="21">
        <f>G2306</f>
        <v>48840.4</v>
      </c>
    </row>
    <row r="2296" spans="1:7" x14ac:dyDescent="0.25">
      <c r="A2296" s="12" t="s">
        <v>2461</v>
      </c>
      <c r="B2296" s="13" t="s">
        <v>16</v>
      </c>
      <c r="C2296" s="13" t="s">
        <v>152</v>
      </c>
      <c r="D2296" s="17" t="s">
        <v>2462</v>
      </c>
      <c r="E2296" s="14">
        <v>56</v>
      </c>
      <c r="F2296" s="14">
        <v>432.07</v>
      </c>
      <c r="G2296" s="15">
        <f>ROUND(E2296*F2296,2)</f>
        <v>24195.919999999998</v>
      </c>
    </row>
    <row r="2297" spans="1:7" ht="225" x14ac:dyDescent="0.25">
      <c r="A2297" s="16"/>
      <c r="B2297" s="16"/>
      <c r="C2297" s="16"/>
      <c r="D2297" s="17" t="s">
        <v>2463</v>
      </c>
      <c r="E2297" s="16"/>
      <c r="F2297" s="16"/>
      <c r="G2297" s="16"/>
    </row>
    <row r="2298" spans="1:7" x14ac:dyDescent="0.25">
      <c r="A2298" s="12" t="s">
        <v>2464</v>
      </c>
      <c r="B2298" s="13" t="s">
        <v>16</v>
      </c>
      <c r="C2298" s="13" t="s">
        <v>152</v>
      </c>
      <c r="D2298" s="17" t="s">
        <v>2465</v>
      </c>
      <c r="E2298" s="14">
        <v>28</v>
      </c>
      <c r="F2298" s="14">
        <v>326.82</v>
      </c>
      <c r="G2298" s="15">
        <f>ROUND(E2298*F2298,2)</f>
        <v>9150.9599999999991</v>
      </c>
    </row>
    <row r="2299" spans="1:7" ht="405" x14ac:dyDescent="0.25">
      <c r="A2299" s="16"/>
      <c r="B2299" s="16"/>
      <c r="C2299" s="16"/>
      <c r="D2299" s="17" t="s">
        <v>2466</v>
      </c>
      <c r="E2299" s="16"/>
      <c r="F2299" s="16"/>
      <c r="G2299" s="16"/>
    </row>
    <row r="2300" spans="1:7" x14ac:dyDescent="0.25">
      <c r="A2300" s="12" t="s">
        <v>2467</v>
      </c>
      <c r="B2300" s="13" t="s">
        <v>16</v>
      </c>
      <c r="C2300" s="13" t="s">
        <v>152</v>
      </c>
      <c r="D2300" s="17" t="s">
        <v>2468</v>
      </c>
      <c r="E2300" s="14">
        <v>28</v>
      </c>
      <c r="F2300" s="14">
        <v>326.82</v>
      </c>
      <c r="G2300" s="15">
        <f>ROUND(E2300*F2300,2)</f>
        <v>9150.9599999999991</v>
      </c>
    </row>
    <row r="2301" spans="1:7" ht="405" x14ac:dyDescent="0.25">
      <c r="A2301" s="16"/>
      <c r="B2301" s="16"/>
      <c r="C2301" s="16"/>
      <c r="D2301" s="17" t="s">
        <v>2469</v>
      </c>
      <c r="E2301" s="16"/>
      <c r="F2301" s="16"/>
      <c r="G2301" s="16"/>
    </row>
    <row r="2302" spans="1:7" x14ac:dyDescent="0.25">
      <c r="A2302" s="12" t="s">
        <v>2470</v>
      </c>
      <c r="B2302" s="13" t="s">
        <v>16</v>
      </c>
      <c r="C2302" s="13" t="s">
        <v>152</v>
      </c>
      <c r="D2302" s="17" t="s">
        <v>2471</v>
      </c>
      <c r="E2302" s="14">
        <v>56</v>
      </c>
      <c r="F2302" s="14">
        <v>113.26</v>
      </c>
      <c r="G2302" s="15">
        <f>ROUND(E2302*F2302,2)</f>
        <v>6342.56</v>
      </c>
    </row>
    <row r="2303" spans="1:7" ht="258.75" x14ac:dyDescent="0.25">
      <c r="A2303" s="16"/>
      <c r="B2303" s="16"/>
      <c r="C2303" s="16"/>
      <c r="D2303" s="17" t="s">
        <v>2472</v>
      </c>
      <c r="E2303" s="16"/>
      <c r="F2303" s="16"/>
      <c r="G2303" s="16"/>
    </row>
    <row r="2304" spans="1:7" x14ac:dyDescent="0.25">
      <c r="A2304" s="12" t="s">
        <v>2473</v>
      </c>
      <c r="B2304" s="13" t="s">
        <v>16</v>
      </c>
      <c r="C2304" s="13" t="s">
        <v>152</v>
      </c>
      <c r="D2304" s="17" t="s">
        <v>2474</v>
      </c>
      <c r="E2304" s="14">
        <v>0</v>
      </c>
      <c r="F2304" s="14">
        <v>336.93</v>
      </c>
      <c r="G2304" s="15">
        <f>ROUND(E2304*F2304,2)</f>
        <v>0</v>
      </c>
    </row>
    <row r="2305" spans="1:7" ht="405" x14ac:dyDescent="0.25">
      <c r="A2305" s="16"/>
      <c r="B2305" s="16"/>
      <c r="C2305" s="16"/>
      <c r="D2305" s="17" t="s">
        <v>2475</v>
      </c>
      <c r="E2305" s="16"/>
      <c r="F2305" s="16"/>
      <c r="G2305" s="16"/>
    </row>
    <row r="2306" spans="1:7" x14ac:dyDescent="0.25">
      <c r="A2306" s="16"/>
      <c r="B2306" s="16"/>
      <c r="C2306" s="16"/>
      <c r="D2306" s="35" t="s">
        <v>2476</v>
      </c>
      <c r="E2306" s="14">
        <v>1</v>
      </c>
      <c r="F2306" s="18">
        <f>G2296+G2298+G2300+G2302+G2304</f>
        <v>48840.4</v>
      </c>
      <c r="G2306" s="18">
        <f>ROUND(E2306*F2306,2)</f>
        <v>48840.4</v>
      </c>
    </row>
    <row r="2307" spans="1:7" ht="0.95" customHeight="1" x14ac:dyDescent="0.25">
      <c r="A2307" s="19"/>
      <c r="B2307" s="19"/>
      <c r="C2307" s="19"/>
      <c r="D2307" s="36"/>
      <c r="E2307" s="19"/>
      <c r="F2307" s="19"/>
      <c r="G2307" s="19"/>
    </row>
    <row r="2308" spans="1:7" x14ac:dyDescent="0.25">
      <c r="A2308" s="16"/>
      <c r="B2308" s="16"/>
      <c r="C2308" s="16"/>
      <c r="D2308" s="35" t="s">
        <v>2477</v>
      </c>
      <c r="E2308" s="14">
        <v>1</v>
      </c>
      <c r="F2308" s="18">
        <f>G2295</f>
        <v>48840.4</v>
      </c>
      <c r="G2308" s="18">
        <f>ROUND(E2308*F2308,2)</f>
        <v>48840.4</v>
      </c>
    </row>
    <row r="2309" spans="1:7" ht="0.95" customHeight="1" x14ac:dyDescent="0.25">
      <c r="A2309" s="19"/>
      <c r="B2309" s="19"/>
      <c r="C2309" s="19"/>
      <c r="D2309" s="36"/>
      <c r="E2309" s="19"/>
      <c r="F2309" s="19"/>
      <c r="G2309" s="19"/>
    </row>
    <row r="2310" spans="1:7" x14ac:dyDescent="0.25">
      <c r="A2310" s="10" t="s">
        <v>2478</v>
      </c>
      <c r="B2310" s="10" t="s">
        <v>9</v>
      </c>
      <c r="C2310" s="10" t="s">
        <v>10</v>
      </c>
      <c r="D2310" s="34" t="s">
        <v>2479</v>
      </c>
      <c r="E2310" s="11">
        <f>E2343</f>
        <v>1</v>
      </c>
      <c r="F2310" s="11">
        <f>F2343</f>
        <v>77579.09</v>
      </c>
      <c r="G2310" s="11">
        <f>G2343</f>
        <v>77579.09</v>
      </c>
    </row>
    <row r="2311" spans="1:7" x14ac:dyDescent="0.25">
      <c r="A2311" s="20" t="s">
        <v>2480</v>
      </c>
      <c r="B2311" s="20" t="s">
        <v>9</v>
      </c>
      <c r="C2311" s="20" t="s">
        <v>10</v>
      </c>
      <c r="D2311" s="37" t="s">
        <v>1070</v>
      </c>
      <c r="E2311" s="21">
        <f>E2322</f>
        <v>1</v>
      </c>
      <c r="F2311" s="21">
        <f>F2322</f>
        <v>76749.2</v>
      </c>
      <c r="G2311" s="21">
        <f>G2322</f>
        <v>76749.2</v>
      </c>
    </row>
    <row r="2312" spans="1:7" x14ac:dyDescent="0.25">
      <c r="A2312" s="12" t="s">
        <v>2461</v>
      </c>
      <c r="B2312" s="13" t="s">
        <v>16</v>
      </c>
      <c r="C2312" s="13" t="s">
        <v>152</v>
      </c>
      <c r="D2312" s="17" t="s">
        <v>2462</v>
      </c>
      <c r="E2312" s="14">
        <v>88</v>
      </c>
      <c r="F2312" s="14">
        <v>432.07</v>
      </c>
      <c r="G2312" s="15">
        <f>ROUND(E2312*F2312,2)</f>
        <v>38022.160000000003</v>
      </c>
    </row>
    <row r="2313" spans="1:7" ht="225" x14ac:dyDescent="0.25">
      <c r="A2313" s="16"/>
      <c r="B2313" s="16"/>
      <c r="C2313" s="16"/>
      <c r="D2313" s="17" t="s">
        <v>2463</v>
      </c>
      <c r="E2313" s="16"/>
      <c r="F2313" s="16"/>
      <c r="G2313" s="16"/>
    </row>
    <row r="2314" spans="1:7" x14ac:dyDescent="0.25">
      <c r="A2314" s="12" t="s">
        <v>2464</v>
      </c>
      <c r="B2314" s="13" t="s">
        <v>16</v>
      </c>
      <c r="C2314" s="13" t="s">
        <v>152</v>
      </c>
      <c r="D2314" s="17" t="s">
        <v>2465</v>
      </c>
      <c r="E2314" s="14">
        <v>44</v>
      </c>
      <c r="F2314" s="14">
        <v>326.82</v>
      </c>
      <c r="G2314" s="15">
        <f>ROUND(E2314*F2314,2)</f>
        <v>14380.08</v>
      </c>
    </row>
    <row r="2315" spans="1:7" ht="405" x14ac:dyDescent="0.25">
      <c r="A2315" s="16"/>
      <c r="B2315" s="16"/>
      <c r="C2315" s="16"/>
      <c r="D2315" s="17" t="s">
        <v>2466</v>
      </c>
      <c r="E2315" s="16"/>
      <c r="F2315" s="16"/>
      <c r="G2315" s="16"/>
    </row>
    <row r="2316" spans="1:7" x14ac:dyDescent="0.25">
      <c r="A2316" s="12" t="s">
        <v>2467</v>
      </c>
      <c r="B2316" s="13" t="s">
        <v>16</v>
      </c>
      <c r="C2316" s="13" t="s">
        <v>152</v>
      </c>
      <c r="D2316" s="17" t="s">
        <v>2468</v>
      </c>
      <c r="E2316" s="14">
        <v>44</v>
      </c>
      <c r="F2316" s="14">
        <v>326.82</v>
      </c>
      <c r="G2316" s="15">
        <f>ROUND(E2316*F2316,2)</f>
        <v>14380.08</v>
      </c>
    </row>
    <row r="2317" spans="1:7" ht="405" x14ac:dyDescent="0.25">
      <c r="A2317" s="16"/>
      <c r="B2317" s="16"/>
      <c r="C2317" s="16"/>
      <c r="D2317" s="17" t="s">
        <v>2469</v>
      </c>
      <c r="E2317" s="16"/>
      <c r="F2317" s="16"/>
      <c r="G2317" s="16"/>
    </row>
    <row r="2318" spans="1:7" x14ac:dyDescent="0.25">
      <c r="A2318" s="12" t="s">
        <v>2470</v>
      </c>
      <c r="B2318" s="13" t="s">
        <v>16</v>
      </c>
      <c r="C2318" s="13" t="s">
        <v>152</v>
      </c>
      <c r="D2318" s="17" t="s">
        <v>2471</v>
      </c>
      <c r="E2318" s="14">
        <v>88</v>
      </c>
      <c r="F2318" s="14">
        <v>113.26</v>
      </c>
      <c r="G2318" s="15">
        <f>ROUND(E2318*F2318,2)</f>
        <v>9966.8799999999992</v>
      </c>
    </row>
    <row r="2319" spans="1:7" ht="258.75" x14ac:dyDescent="0.25">
      <c r="A2319" s="16"/>
      <c r="B2319" s="16"/>
      <c r="C2319" s="16"/>
      <c r="D2319" s="17" t="s">
        <v>2472</v>
      </c>
      <c r="E2319" s="16"/>
      <c r="F2319" s="16"/>
      <c r="G2319" s="16"/>
    </row>
    <row r="2320" spans="1:7" x14ac:dyDescent="0.25">
      <c r="A2320" s="12" t="s">
        <v>2473</v>
      </c>
      <c r="B2320" s="13" t="s">
        <v>16</v>
      </c>
      <c r="C2320" s="13" t="s">
        <v>152</v>
      </c>
      <c r="D2320" s="17" t="s">
        <v>2474</v>
      </c>
      <c r="E2320" s="14">
        <v>0</v>
      </c>
      <c r="F2320" s="14">
        <v>336.93</v>
      </c>
      <c r="G2320" s="15">
        <f>ROUND(E2320*F2320,2)</f>
        <v>0</v>
      </c>
    </row>
    <row r="2321" spans="1:7" ht="405" x14ac:dyDescent="0.25">
      <c r="A2321" s="16"/>
      <c r="B2321" s="16"/>
      <c r="C2321" s="16"/>
      <c r="D2321" s="17" t="s">
        <v>2475</v>
      </c>
      <c r="E2321" s="16"/>
      <c r="F2321" s="16"/>
      <c r="G2321" s="16"/>
    </row>
    <row r="2322" spans="1:7" x14ac:dyDescent="0.25">
      <c r="A2322" s="16"/>
      <c r="B2322" s="16"/>
      <c r="C2322" s="16"/>
      <c r="D2322" s="35" t="s">
        <v>2481</v>
      </c>
      <c r="E2322" s="14">
        <v>1</v>
      </c>
      <c r="F2322" s="18">
        <f>G2312+G2314+G2316+G2318+G2320</f>
        <v>76749.2</v>
      </c>
      <c r="G2322" s="18">
        <f>ROUND(E2322*F2322,2)</f>
        <v>76749.2</v>
      </c>
    </row>
    <row r="2323" spans="1:7" ht="0.95" customHeight="1" x14ac:dyDescent="0.25">
      <c r="A2323" s="19"/>
      <c r="B2323" s="19"/>
      <c r="C2323" s="19"/>
      <c r="D2323" s="36"/>
      <c r="E2323" s="19"/>
      <c r="F2323" s="19"/>
      <c r="G2323" s="19"/>
    </row>
    <row r="2324" spans="1:7" x14ac:dyDescent="0.25">
      <c r="A2324" s="20" t="s">
        <v>2482</v>
      </c>
      <c r="B2324" s="20" t="s">
        <v>9</v>
      </c>
      <c r="C2324" s="20" t="s">
        <v>10</v>
      </c>
      <c r="D2324" s="37" t="s">
        <v>950</v>
      </c>
      <c r="E2324" s="21">
        <f>E2341</f>
        <v>1</v>
      </c>
      <c r="F2324" s="21">
        <f>F2341</f>
        <v>829.89</v>
      </c>
      <c r="G2324" s="21">
        <f>G2341</f>
        <v>829.89</v>
      </c>
    </row>
    <row r="2325" spans="1:7" ht="22.5" x14ac:dyDescent="0.25">
      <c r="A2325" s="23" t="s">
        <v>2483</v>
      </c>
      <c r="B2325" s="23" t="s">
        <v>9</v>
      </c>
      <c r="C2325" s="23" t="s">
        <v>10</v>
      </c>
      <c r="D2325" s="38" t="s">
        <v>2484</v>
      </c>
      <c r="E2325" s="24">
        <f>E2330</f>
        <v>1</v>
      </c>
      <c r="F2325" s="24">
        <f>F2330</f>
        <v>0</v>
      </c>
      <c r="G2325" s="24">
        <f>G2330</f>
        <v>0</v>
      </c>
    </row>
    <row r="2326" spans="1:7" x14ac:dyDescent="0.25">
      <c r="A2326" s="12" t="s">
        <v>2485</v>
      </c>
      <c r="B2326" s="13" t="s">
        <v>16</v>
      </c>
      <c r="C2326" s="13" t="s">
        <v>152</v>
      </c>
      <c r="D2326" s="17" t="s">
        <v>2468</v>
      </c>
      <c r="E2326" s="14">
        <v>0</v>
      </c>
      <c r="F2326" s="14">
        <v>358.61</v>
      </c>
      <c r="G2326" s="15">
        <f>ROUND(E2326*F2326,2)</f>
        <v>0</v>
      </c>
    </row>
    <row r="2327" spans="1:7" ht="405" x14ac:dyDescent="0.25">
      <c r="A2327" s="16"/>
      <c r="B2327" s="16"/>
      <c r="C2327" s="16"/>
      <c r="D2327" s="17" t="s">
        <v>2486</v>
      </c>
      <c r="E2327" s="16"/>
      <c r="F2327" s="16"/>
      <c r="G2327" s="16"/>
    </row>
    <row r="2328" spans="1:7" x14ac:dyDescent="0.25">
      <c r="A2328" s="12" t="s">
        <v>2487</v>
      </c>
      <c r="B2328" s="13" t="s">
        <v>16</v>
      </c>
      <c r="C2328" s="13" t="s">
        <v>152</v>
      </c>
      <c r="D2328" s="17" t="s">
        <v>2471</v>
      </c>
      <c r="E2328" s="14">
        <v>0</v>
      </c>
      <c r="F2328" s="14">
        <v>178.07</v>
      </c>
      <c r="G2328" s="15">
        <f>ROUND(E2328*F2328,2)</f>
        <v>0</v>
      </c>
    </row>
    <row r="2329" spans="1:7" ht="258.75" x14ac:dyDescent="0.25">
      <c r="A2329" s="16"/>
      <c r="B2329" s="16"/>
      <c r="C2329" s="16"/>
      <c r="D2329" s="17" t="s">
        <v>2472</v>
      </c>
      <c r="E2329" s="16"/>
      <c r="F2329" s="16"/>
      <c r="G2329" s="16"/>
    </row>
    <row r="2330" spans="1:7" x14ac:dyDescent="0.25">
      <c r="A2330" s="16"/>
      <c r="B2330" s="16"/>
      <c r="C2330" s="16"/>
      <c r="D2330" s="35" t="s">
        <v>2488</v>
      </c>
      <c r="E2330" s="14">
        <v>1</v>
      </c>
      <c r="F2330" s="14">
        <v>0</v>
      </c>
      <c r="G2330" s="18">
        <f>ROUND(E2330*F2330,2)</f>
        <v>0</v>
      </c>
    </row>
    <row r="2331" spans="1:7" ht="0.95" customHeight="1" x14ac:dyDescent="0.25">
      <c r="A2331" s="19"/>
      <c r="B2331" s="19"/>
      <c r="C2331" s="19"/>
      <c r="D2331" s="36"/>
      <c r="E2331" s="19"/>
      <c r="F2331" s="19"/>
      <c r="G2331" s="19"/>
    </row>
    <row r="2332" spans="1:7" x14ac:dyDescent="0.25">
      <c r="A2332" s="23" t="s">
        <v>2489</v>
      </c>
      <c r="B2332" s="23" t="s">
        <v>9</v>
      </c>
      <c r="C2332" s="23" t="s">
        <v>10</v>
      </c>
      <c r="D2332" s="38" t="s">
        <v>2490</v>
      </c>
      <c r="E2332" s="24">
        <f>E2339</f>
        <v>1</v>
      </c>
      <c r="F2332" s="24">
        <f>F2339</f>
        <v>829.89</v>
      </c>
      <c r="G2332" s="24">
        <f>G2339</f>
        <v>829.89</v>
      </c>
    </row>
    <row r="2333" spans="1:7" x14ac:dyDescent="0.25">
      <c r="A2333" s="12" t="s">
        <v>2491</v>
      </c>
      <c r="B2333" s="13" t="s">
        <v>16</v>
      </c>
      <c r="C2333" s="13" t="s">
        <v>152</v>
      </c>
      <c r="D2333" s="17" t="s">
        <v>2492</v>
      </c>
      <c r="E2333" s="14">
        <v>1</v>
      </c>
      <c r="F2333" s="14">
        <v>525.74</v>
      </c>
      <c r="G2333" s="15">
        <f>ROUND(E2333*F2333,2)</f>
        <v>525.74</v>
      </c>
    </row>
    <row r="2334" spans="1:7" ht="326.25" x14ac:dyDescent="0.25">
      <c r="A2334" s="16"/>
      <c r="B2334" s="16"/>
      <c r="C2334" s="16"/>
      <c r="D2334" s="17" t="s">
        <v>2493</v>
      </c>
      <c r="E2334" s="16"/>
      <c r="F2334" s="16"/>
      <c r="G2334" s="16"/>
    </row>
    <row r="2335" spans="1:7" x14ac:dyDescent="0.25">
      <c r="A2335" s="12" t="s">
        <v>2494</v>
      </c>
      <c r="B2335" s="13" t="s">
        <v>16</v>
      </c>
      <c r="C2335" s="13" t="s">
        <v>152</v>
      </c>
      <c r="D2335" s="17" t="s">
        <v>2495</v>
      </c>
      <c r="E2335" s="14">
        <v>1</v>
      </c>
      <c r="F2335" s="14">
        <v>219.48</v>
      </c>
      <c r="G2335" s="15">
        <f>ROUND(E2335*F2335,2)</f>
        <v>219.48</v>
      </c>
    </row>
    <row r="2336" spans="1:7" ht="236.25" x14ac:dyDescent="0.25">
      <c r="A2336" s="16"/>
      <c r="B2336" s="16"/>
      <c r="C2336" s="16"/>
      <c r="D2336" s="17" t="s">
        <v>2496</v>
      </c>
      <c r="E2336" s="16"/>
      <c r="F2336" s="16"/>
      <c r="G2336" s="16"/>
    </row>
    <row r="2337" spans="1:7" x14ac:dyDescent="0.25">
      <c r="A2337" s="12" t="s">
        <v>2497</v>
      </c>
      <c r="B2337" s="13" t="s">
        <v>16</v>
      </c>
      <c r="C2337" s="13" t="s">
        <v>152</v>
      </c>
      <c r="D2337" s="17" t="s">
        <v>2498</v>
      </c>
      <c r="E2337" s="14">
        <v>1</v>
      </c>
      <c r="F2337" s="14">
        <v>84.67</v>
      </c>
      <c r="G2337" s="15">
        <f>ROUND(E2337*F2337,2)</f>
        <v>84.67</v>
      </c>
    </row>
    <row r="2338" spans="1:7" ht="191.25" x14ac:dyDescent="0.25">
      <c r="A2338" s="16"/>
      <c r="B2338" s="16"/>
      <c r="C2338" s="16"/>
      <c r="D2338" s="17" t="s">
        <v>2499</v>
      </c>
      <c r="E2338" s="16"/>
      <c r="F2338" s="16"/>
      <c r="G2338" s="16"/>
    </row>
    <row r="2339" spans="1:7" x14ac:dyDescent="0.25">
      <c r="A2339" s="16"/>
      <c r="B2339" s="16"/>
      <c r="C2339" s="16"/>
      <c r="D2339" s="35" t="s">
        <v>2500</v>
      </c>
      <c r="E2339" s="14">
        <v>1</v>
      </c>
      <c r="F2339" s="18">
        <f>G2333+G2335+G2337</f>
        <v>829.89</v>
      </c>
      <c r="G2339" s="18">
        <f>ROUND(E2339*F2339,2)</f>
        <v>829.89</v>
      </c>
    </row>
    <row r="2340" spans="1:7" ht="0.95" customHeight="1" x14ac:dyDescent="0.25">
      <c r="A2340" s="19"/>
      <c r="B2340" s="19"/>
      <c r="C2340" s="19"/>
      <c r="D2340" s="36"/>
      <c r="E2340" s="19"/>
      <c r="F2340" s="19"/>
      <c r="G2340" s="19"/>
    </row>
    <row r="2341" spans="1:7" x14ac:dyDescent="0.25">
      <c r="A2341" s="16"/>
      <c r="B2341" s="16"/>
      <c r="C2341" s="16"/>
      <c r="D2341" s="35" t="s">
        <v>2501</v>
      </c>
      <c r="E2341" s="14">
        <v>1</v>
      </c>
      <c r="F2341" s="18">
        <f>G2325+G2332</f>
        <v>829.89</v>
      </c>
      <c r="G2341" s="18">
        <f>ROUND(E2341*F2341,2)</f>
        <v>829.89</v>
      </c>
    </row>
    <row r="2342" spans="1:7" ht="0.95" customHeight="1" x14ac:dyDescent="0.25">
      <c r="A2342" s="19"/>
      <c r="B2342" s="19"/>
      <c r="C2342" s="19"/>
      <c r="D2342" s="36"/>
      <c r="E2342" s="19"/>
      <c r="F2342" s="19"/>
      <c r="G2342" s="19"/>
    </row>
    <row r="2343" spans="1:7" x14ac:dyDescent="0.25">
      <c r="A2343" s="16"/>
      <c r="B2343" s="16"/>
      <c r="C2343" s="16"/>
      <c r="D2343" s="35" t="s">
        <v>2502</v>
      </c>
      <c r="E2343" s="14">
        <v>1</v>
      </c>
      <c r="F2343" s="18">
        <f>G2311+G2324</f>
        <v>77579.09</v>
      </c>
      <c r="G2343" s="18">
        <f>ROUND(E2343*F2343,2)</f>
        <v>77579.09</v>
      </c>
    </row>
    <row r="2344" spans="1:7" ht="0.95" customHeight="1" x14ac:dyDescent="0.25">
      <c r="A2344" s="19"/>
      <c r="B2344" s="19"/>
      <c r="C2344" s="19"/>
      <c r="D2344" s="36"/>
      <c r="E2344" s="19"/>
      <c r="F2344" s="19"/>
      <c r="G2344" s="19"/>
    </row>
    <row r="2345" spans="1:7" x14ac:dyDescent="0.25">
      <c r="A2345" s="16"/>
      <c r="B2345" s="16"/>
      <c r="C2345" s="16"/>
      <c r="D2345" s="35" t="s">
        <v>2503</v>
      </c>
      <c r="E2345" s="14">
        <v>1</v>
      </c>
      <c r="F2345" s="18">
        <f>G2294+G2310</f>
        <v>126419.49</v>
      </c>
      <c r="G2345" s="18">
        <f>ROUND(E2345*F2345,2)</f>
        <v>126419.49</v>
      </c>
    </row>
    <row r="2346" spans="1:7" ht="0.95" customHeight="1" x14ac:dyDescent="0.25">
      <c r="A2346" s="19"/>
      <c r="B2346" s="19"/>
      <c r="C2346" s="19"/>
      <c r="D2346" s="36"/>
      <c r="E2346" s="19"/>
      <c r="F2346" s="19"/>
      <c r="G2346" s="19"/>
    </row>
    <row r="2347" spans="1:7" x14ac:dyDescent="0.25">
      <c r="A2347" s="8" t="s">
        <v>2504</v>
      </c>
      <c r="B2347" s="8" t="s">
        <v>9</v>
      </c>
      <c r="C2347" s="8" t="s">
        <v>10</v>
      </c>
      <c r="D2347" s="33" t="s">
        <v>2505</v>
      </c>
      <c r="E2347" s="9">
        <f>E2390</f>
        <v>1</v>
      </c>
      <c r="F2347" s="9">
        <f>F2390</f>
        <v>42290.94</v>
      </c>
      <c r="G2347" s="9">
        <f>G2390</f>
        <v>42290.94</v>
      </c>
    </row>
    <row r="2348" spans="1:7" x14ac:dyDescent="0.25">
      <c r="A2348" s="10" t="s">
        <v>2506</v>
      </c>
      <c r="B2348" s="10" t="s">
        <v>9</v>
      </c>
      <c r="C2348" s="10" t="s">
        <v>10</v>
      </c>
      <c r="D2348" s="34" t="s">
        <v>2507</v>
      </c>
      <c r="E2348" s="11">
        <f>E2366</f>
        <v>1</v>
      </c>
      <c r="F2348" s="11">
        <f>F2366</f>
        <v>16821.240000000002</v>
      </c>
      <c r="G2348" s="11">
        <f>G2366</f>
        <v>16821.240000000002</v>
      </c>
    </row>
    <row r="2349" spans="1:7" x14ac:dyDescent="0.25">
      <c r="A2349" s="12" t="s">
        <v>2508</v>
      </c>
      <c r="B2349" s="13" t="s">
        <v>16</v>
      </c>
      <c r="C2349" s="13" t="s">
        <v>152</v>
      </c>
      <c r="D2349" s="17" t="s">
        <v>2509</v>
      </c>
      <c r="E2349" s="14">
        <v>28</v>
      </c>
      <c r="F2349" s="14">
        <v>378.87</v>
      </c>
      <c r="G2349" s="15">
        <f>ROUND(E2349*F2349,2)</f>
        <v>10608.36</v>
      </c>
    </row>
    <row r="2350" spans="1:7" ht="292.5" x14ac:dyDescent="0.25">
      <c r="A2350" s="16"/>
      <c r="B2350" s="16"/>
      <c r="C2350" s="16"/>
      <c r="D2350" s="17" t="s">
        <v>2510</v>
      </c>
      <c r="E2350" s="16"/>
      <c r="F2350" s="16"/>
      <c r="G2350" s="16"/>
    </row>
    <row r="2351" spans="1:7" x14ac:dyDescent="0.25">
      <c r="A2351" s="12" t="s">
        <v>2511</v>
      </c>
      <c r="B2351" s="13" t="s">
        <v>16</v>
      </c>
      <c r="C2351" s="13" t="s">
        <v>152</v>
      </c>
      <c r="D2351" s="17" t="s">
        <v>2512</v>
      </c>
      <c r="E2351" s="14">
        <v>28</v>
      </c>
      <c r="F2351" s="14">
        <v>23.51</v>
      </c>
      <c r="G2351" s="15">
        <f>ROUND(E2351*F2351,2)</f>
        <v>658.28</v>
      </c>
    </row>
    <row r="2352" spans="1:7" ht="101.25" x14ac:dyDescent="0.25">
      <c r="A2352" s="16"/>
      <c r="B2352" s="16"/>
      <c r="C2352" s="16"/>
      <c r="D2352" s="17" t="s">
        <v>2513</v>
      </c>
      <c r="E2352" s="16"/>
      <c r="F2352" s="16"/>
      <c r="G2352" s="16"/>
    </row>
    <row r="2353" spans="1:7" x14ac:dyDescent="0.25">
      <c r="A2353" s="12" t="s">
        <v>2514</v>
      </c>
      <c r="B2353" s="13" t="s">
        <v>16</v>
      </c>
      <c r="C2353" s="13" t="s">
        <v>152</v>
      </c>
      <c r="D2353" s="17" t="s">
        <v>2515</v>
      </c>
      <c r="E2353" s="14">
        <v>12</v>
      </c>
      <c r="F2353" s="14">
        <v>36.57</v>
      </c>
      <c r="G2353" s="15">
        <f>ROUND(E2353*F2353,2)</f>
        <v>438.84</v>
      </c>
    </row>
    <row r="2354" spans="1:7" ht="135" x14ac:dyDescent="0.25">
      <c r="A2354" s="16"/>
      <c r="B2354" s="16"/>
      <c r="C2354" s="16"/>
      <c r="D2354" s="17" t="s">
        <v>2516</v>
      </c>
      <c r="E2354" s="16"/>
      <c r="F2354" s="16"/>
      <c r="G2354" s="16"/>
    </row>
    <row r="2355" spans="1:7" ht="22.5" x14ac:dyDescent="0.25">
      <c r="A2355" s="12" t="s">
        <v>2517</v>
      </c>
      <c r="B2355" s="13" t="s">
        <v>16</v>
      </c>
      <c r="C2355" s="13" t="s">
        <v>152</v>
      </c>
      <c r="D2355" s="17" t="s">
        <v>2518</v>
      </c>
      <c r="E2355" s="14">
        <v>31</v>
      </c>
      <c r="F2355" s="14">
        <v>23.51</v>
      </c>
      <c r="G2355" s="15">
        <f>ROUND(E2355*F2355,2)</f>
        <v>728.81</v>
      </c>
    </row>
    <row r="2356" spans="1:7" ht="67.5" x14ac:dyDescent="0.25">
      <c r="A2356" s="16"/>
      <c r="B2356" s="16"/>
      <c r="C2356" s="16"/>
      <c r="D2356" s="17" t="s">
        <v>2519</v>
      </c>
      <c r="E2356" s="16"/>
      <c r="F2356" s="16"/>
      <c r="G2356" s="16"/>
    </row>
    <row r="2357" spans="1:7" x14ac:dyDescent="0.25">
      <c r="A2357" s="12" t="s">
        <v>2520</v>
      </c>
      <c r="B2357" s="13" t="s">
        <v>16</v>
      </c>
      <c r="C2357" s="13" t="s">
        <v>152</v>
      </c>
      <c r="D2357" s="17" t="s">
        <v>2521</v>
      </c>
      <c r="E2357" s="14">
        <v>2</v>
      </c>
      <c r="F2357" s="14">
        <v>195.96</v>
      </c>
      <c r="G2357" s="15">
        <f>ROUND(E2357*F2357,2)</f>
        <v>391.92</v>
      </c>
    </row>
    <row r="2358" spans="1:7" ht="123.75" x14ac:dyDescent="0.25">
      <c r="A2358" s="16"/>
      <c r="B2358" s="16"/>
      <c r="C2358" s="16"/>
      <c r="D2358" s="17" t="s">
        <v>2522</v>
      </c>
      <c r="E2358" s="16"/>
      <c r="F2358" s="16"/>
      <c r="G2358" s="16"/>
    </row>
    <row r="2359" spans="1:7" x14ac:dyDescent="0.25">
      <c r="A2359" s="12" t="s">
        <v>2523</v>
      </c>
      <c r="B2359" s="13" t="s">
        <v>16</v>
      </c>
      <c r="C2359" s="13" t="s">
        <v>87</v>
      </c>
      <c r="D2359" s="17" t="s">
        <v>2524</v>
      </c>
      <c r="E2359" s="14">
        <v>3.6</v>
      </c>
      <c r="F2359" s="14">
        <v>39.18</v>
      </c>
      <c r="G2359" s="15">
        <f>ROUND(E2359*F2359,2)</f>
        <v>141.05000000000001</v>
      </c>
    </row>
    <row r="2360" spans="1:7" ht="90" x14ac:dyDescent="0.25">
      <c r="A2360" s="16"/>
      <c r="B2360" s="16"/>
      <c r="C2360" s="16"/>
      <c r="D2360" s="17" t="s">
        <v>2525</v>
      </c>
      <c r="E2360" s="16"/>
      <c r="F2360" s="16"/>
      <c r="G2360" s="16"/>
    </row>
    <row r="2361" spans="1:7" x14ac:dyDescent="0.25">
      <c r="A2361" s="12" t="s">
        <v>2526</v>
      </c>
      <c r="B2361" s="13" t="s">
        <v>16</v>
      </c>
      <c r="C2361" s="13" t="s">
        <v>152</v>
      </c>
      <c r="D2361" s="17" t="s">
        <v>2527</v>
      </c>
      <c r="E2361" s="14">
        <v>1</v>
      </c>
      <c r="F2361" s="14">
        <v>653.24</v>
      </c>
      <c r="G2361" s="15">
        <f>ROUND(E2361*F2361,2)</f>
        <v>653.24</v>
      </c>
    </row>
    <row r="2362" spans="1:7" ht="409.5" x14ac:dyDescent="0.25">
      <c r="A2362" s="16"/>
      <c r="B2362" s="16"/>
      <c r="C2362" s="16"/>
      <c r="D2362" s="17" t="s">
        <v>2528</v>
      </c>
      <c r="E2362" s="16"/>
      <c r="F2362" s="16"/>
      <c r="G2362" s="16"/>
    </row>
    <row r="2363" spans="1:7" x14ac:dyDescent="0.25">
      <c r="A2363" s="12" t="s">
        <v>2529</v>
      </c>
      <c r="B2363" s="13" t="s">
        <v>16</v>
      </c>
      <c r="C2363" s="13" t="s">
        <v>152</v>
      </c>
      <c r="D2363" s="17" t="s">
        <v>2530</v>
      </c>
      <c r="E2363" s="14">
        <v>2</v>
      </c>
      <c r="F2363" s="14">
        <v>1371.78</v>
      </c>
      <c r="G2363" s="15">
        <f>ROUND(E2363*F2363,2)</f>
        <v>2743.56</v>
      </c>
    </row>
    <row r="2364" spans="1:7" ht="213.75" x14ac:dyDescent="0.25">
      <c r="A2364" s="16"/>
      <c r="B2364" s="16"/>
      <c r="C2364" s="16"/>
      <c r="D2364" s="17" t="s">
        <v>2531</v>
      </c>
      <c r="E2364" s="16"/>
      <c r="F2364" s="16"/>
      <c r="G2364" s="16"/>
    </row>
    <row r="2365" spans="1:7" x14ac:dyDescent="0.25">
      <c r="A2365" s="12" t="s">
        <v>2532</v>
      </c>
      <c r="B2365" s="13" t="s">
        <v>16</v>
      </c>
      <c r="C2365" s="13" t="s">
        <v>167</v>
      </c>
      <c r="D2365" s="17" t="s">
        <v>2533</v>
      </c>
      <c r="E2365" s="14">
        <v>2</v>
      </c>
      <c r="F2365" s="14">
        <v>228.59</v>
      </c>
      <c r="G2365" s="15">
        <f>ROUND(E2365*F2365,2)</f>
        <v>457.18</v>
      </c>
    </row>
    <row r="2366" spans="1:7" x14ac:dyDescent="0.25">
      <c r="A2366" s="16"/>
      <c r="B2366" s="16"/>
      <c r="C2366" s="16"/>
      <c r="D2366" s="35" t="s">
        <v>2534</v>
      </c>
      <c r="E2366" s="14">
        <v>1</v>
      </c>
      <c r="F2366" s="18">
        <f>G2349+G2351+G2353+G2355+G2357+G2359+G2361+G2363+G2365</f>
        <v>16821.240000000002</v>
      </c>
      <c r="G2366" s="18">
        <f>ROUND(E2366*F2366,2)</f>
        <v>16821.240000000002</v>
      </c>
    </row>
    <row r="2367" spans="1:7" ht="0.95" customHeight="1" x14ac:dyDescent="0.25">
      <c r="A2367" s="19"/>
      <c r="B2367" s="19"/>
      <c r="C2367" s="19"/>
      <c r="D2367" s="36"/>
      <c r="E2367" s="19"/>
      <c r="F2367" s="19"/>
      <c r="G2367" s="19"/>
    </row>
    <row r="2368" spans="1:7" x14ac:dyDescent="0.25">
      <c r="A2368" s="10" t="s">
        <v>2535</v>
      </c>
      <c r="B2368" s="10" t="s">
        <v>9</v>
      </c>
      <c r="C2368" s="10" t="s">
        <v>10</v>
      </c>
      <c r="D2368" s="34" t="s">
        <v>2536</v>
      </c>
      <c r="E2368" s="11">
        <f>E2388</f>
        <v>1</v>
      </c>
      <c r="F2368" s="11">
        <f>F2388</f>
        <v>25469.7</v>
      </c>
      <c r="G2368" s="11">
        <f>G2388</f>
        <v>25469.7</v>
      </c>
    </row>
    <row r="2369" spans="1:7" x14ac:dyDescent="0.25">
      <c r="A2369" s="12" t="s">
        <v>2508</v>
      </c>
      <c r="B2369" s="13" t="s">
        <v>16</v>
      </c>
      <c r="C2369" s="13" t="s">
        <v>152</v>
      </c>
      <c r="D2369" s="17" t="s">
        <v>2509</v>
      </c>
      <c r="E2369" s="14">
        <v>44</v>
      </c>
      <c r="F2369" s="14">
        <v>378.87</v>
      </c>
      <c r="G2369" s="15">
        <f>ROUND(E2369*F2369,2)</f>
        <v>16670.28</v>
      </c>
    </row>
    <row r="2370" spans="1:7" ht="292.5" x14ac:dyDescent="0.25">
      <c r="A2370" s="16"/>
      <c r="B2370" s="16"/>
      <c r="C2370" s="16"/>
      <c r="D2370" s="17" t="s">
        <v>2510</v>
      </c>
      <c r="E2370" s="16"/>
      <c r="F2370" s="16"/>
      <c r="G2370" s="16"/>
    </row>
    <row r="2371" spans="1:7" x14ac:dyDescent="0.25">
      <c r="A2371" s="12" t="s">
        <v>2511</v>
      </c>
      <c r="B2371" s="13" t="s">
        <v>16</v>
      </c>
      <c r="C2371" s="13" t="s">
        <v>152</v>
      </c>
      <c r="D2371" s="17" t="s">
        <v>2512</v>
      </c>
      <c r="E2371" s="14">
        <v>44</v>
      </c>
      <c r="F2371" s="14">
        <v>23.51</v>
      </c>
      <c r="G2371" s="15">
        <f>ROUND(E2371*F2371,2)</f>
        <v>1034.44</v>
      </c>
    </row>
    <row r="2372" spans="1:7" ht="101.25" x14ac:dyDescent="0.25">
      <c r="A2372" s="16"/>
      <c r="B2372" s="16"/>
      <c r="C2372" s="16"/>
      <c r="D2372" s="17" t="s">
        <v>2513</v>
      </c>
      <c r="E2372" s="16"/>
      <c r="F2372" s="16"/>
      <c r="G2372" s="16"/>
    </row>
    <row r="2373" spans="1:7" x14ac:dyDescent="0.25">
      <c r="A2373" s="12" t="s">
        <v>2514</v>
      </c>
      <c r="B2373" s="13" t="s">
        <v>16</v>
      </c>
      <c r="C2373" s="13" t="s">
        <v>152</v>
      </c>
      <c r="D2373" s="17" t="s">
        <v>2515</v>
      </c>
      <c r="E2373" s="14">
        <v>18</v>
      </c>
      <c r="F2373" s="14">
        <v>36.57</v>
      </c>
      <c r="G2373" s="15">
        <f>ROUND(E2373*F2373,2)</f>
        <v>658.26</v>
      </c>
    </row>
    <row r="2374" spans="1:7" ht="135" x14ac:dyDescent="0.25">
      <c r="A2374" s="16"/>
      <c r="B2374" s="16"/>
      <c r="C2374" s="16"/>
      <c r="D2374" s="17" t="s">
        <v>2516</v>
      </c>
      <c r="E2374" s="16"/>
      <c r="F2374" s="16"/>
      <c r="G2374" s="16"/>
    </row>
    <row r="2375" spans="1:7" ht="22.5" x14ac:dyDescent="0.25">
      <c r="A2375" s="12" t="s">
        <v>2517</v>
      </c>
      <c r="B2375" s="13" t="s">
        <v>16</v>
      </c>
      <c r="C2375" s="13" t="s">
        <v>152</v>
      </c>
      <c r="D2375" s="17" t="s">
        <v>2518</v>
      </c>
      <c r="E2375" s="14">
        <v>49</v>
      </c>
      <c r="F2375" s="14">
        <v>23.51</v>
      </c>
      <c r="G2375" s="15">
        <f>ROUND(E2375*F2375,2)</f>
        <v>1151.99</v>
      </c>
    </row>
    <row r="2376" spans="1:7" ht="67.5" x14ac:dyDescent="0.25">
      <c r="A2376" s="16"/>
      <c r="B2376" s="16"/>
      <c r="C2376" s="16"/>
      <c r="D2376" s="17" t="s">
        <v>2519</v>
      </c>
      <c r="E2376" s="16"/>
      <c r="F2376" s="16"/>
      <c r="G2376" s="16"/>
    </row>
    <row r="2377" spans="1:7" x14ac:dyDescent="0.25">
      <c r="A2377" s="12" t="s">
        <v>2520</v>
      </c>
      <c r="B2377" s="13" t="s">
        <v>16</v>
      </c>
      <c r="C2377" s="13" t="s">
        <v>152</v>
      </c>
      <c r="D2377" s="17" t="s">
        <v>2521</v>
      </c>
      <c r="E2377" s="14">
        <v>2</v>
      </c>
      <c r="F2377" s="14">
        <v>195.96</v>
      </c>
      <c r="G2377" s="15">
        <f>ROUND(E2377*F2377,2)</f>
        <v>391.92</v>
      </c>
    </row>
    <row r="2378" spans="1:7" ht="123.75" x14ac:dyDescent="0.25">
      <c r="A2378" s="16"/>
      <c r="B2378" s="16"/>
      <c r="C2378" s="16"/>
      <c r="D2378" s="17" t="s">
        <v>2522</v>
      </c>
      <c r="E2378" s="16"/>
      <c r="F2378" s="16"/>
      <c r="G2378" s="16"/>
    </row>
    <row r="2379" spans="1:7" x14ac:dyDescent="0.25">
      <c r="A2379" s="12" t="s">
        <v>2523</v>
      </c>
      <c r="B2379" s="13" t="s">
        <v>16</v>
      </c>
      <c r="C2379" s="13" t="s">
        <v>87</v>
      </c>
      <c r="D2379" s="17" t="s">
        <v>2524</v>
      </c>
      <c r="E2379" s="14">
        <v>3.6</v>
      </c>
      <c r="F2379" s="14">
        <v>39.18</v>
      </c>
      <c r="G2379" s="15">
        <f>ROUND(E2379*F2379,2)</f>
        <v>141.05000000000001</v>
      </c>
    </row>
    <row r="2380" spans="1:7" ht="90" x14ac:dyDescent="0.25">
      <c r="A2380" s="16"/>
      <c r="B2380" s="16"/>
      <c r="C2380" s="16"/>
      <c r="D2380" s="17" t="s">
        <v>2525</v>
      </c>
      <c r="E2380" s="16"/>
      <c r="F2380" s="16"/>
      <c r="G2380" s="16"/>
    </row>
    <row r="2381" spans="1:7" x14ac:dyDescent="0.25">
      <c r="A2381" s="12" t="s">
        <v>2526</v>
      </c>
      <c r="B2381" s="13" t="s">
        <v>16</v>
      </c>
      <c r="C2381" s="13" t="s">
        <v>152</v>
      </c>
      <c r="D2381" s="17" t="s">
        <v>2527</v>
      </c>
      <c r="E2381" s="14">
        <v>1</v>
      </c>
      <c r="F2381" s="14">
        <v>653.24</v>
      </c>
      <c r="G2381" s="15">
        <f>ROUND(E2381*F2381,2)</f>
        <v>653.24</v>
      </c>
    </row>
    <row r="2382" spans="1:7" ht="409.5" x14ac:dyDescent="0.25">
      <c r="A2382" s="16"/>
      <c r="B2382" s="16"/>
      <c r="C2382" s="16"/>
      <c r="D2382" s="17" t="s">
        <v>2528</v>
      </c>
      <c r="E2382" s="16"/>
      <c r="F2382" s="16"/>
      <c r="G2382" s="16"/>
    </row>
    <row r="2383" spans="1:7" x14ac:dyDescent="0.25">
      <c r="A2383" s="12" t="s">
        <v>2537</v>
      </c>
      <c r="B2383" s="13" t="s">
        <v>16</v>
      </c>
      <c r="C2383" s="13" t="s">
        <v>152</v>
      </c>
      <c r="D2383" s="17" t="s">
        <v>2538</v>
      </c>
      <c r="E2383" s="14">
        <v>1</v>
      </c>
      <c r="F2383" s="14">
        <v>1077.8399999999999</v>
      </c>
      <c r="G2383" s="15">
        <f>ROUND(E2383*F2383,2)</f>
        <v>1077.8399999999999</v>
      </c>
    </row>
    <row r="2384" spans="1:7" ht="213.75" x14ac:dyDescent="0.25">
      <c r="A2384" s="16"/>
      <c r="B2384" s="16"/>
      <c r="C2384" s="16"/>
      <c r="D2384" s="17" t="s">
        <v>2539</v>
      </c>
      <c r="E2384" s="16"/>
      <c r="F2384" s="16"/>
      <c r="G2384" s="16"/>
    </row>
    <row r="2385" spans="1:7" x14ac:dyDescent="0.25">
      <c r="A2385" s="12" t="s">
        <v>2540</v>
      </c>
      <c r="B2385" s="13" t="s">
        <v>16</v>
      </c>
      <c r="C2385" s="13" t="s">
        <v>152</v>
      </c>
      <c r="D2385" s="17" t="s">
        <v>2541</v>
      </c>
      <c r="E2385" s="14">
        <v>1</v>
      </c>
      <c r="F2385" s="14">
        <v>3233.5</v>
      </c>
      <c r="G2385" s="15">
        <f>ROUND(E2385*F2385,2)</f>
        <v>3233.5</v>
      </c>
    </row>
    <row r="2386" spans="1:7" ht="213.75" x14ac:dyDescent="0.25">
      <c r="A2386" s="16"/>
      <c r="B2386" s="16"/>
      <c r="C2386" s="16"/>
      <c r="D2386" s="17" t="s">
        <v>2542</v>
      </c>
      <c r="E2386" s="16"/>
      <c r="F2386" s="16"/>
      <c r="G2386" s="16"/>
    </row>
    <row r="2387" spans="1:7" x14ac:dyDescent="0.25">
      <c r="A2387" s="12" t="s">
        <v>2532</v>
      </c>
      <c r="B2387" s="13" t="s">
        <v>16</v>
      </c>
      <c r="C2387" s="13" t="s">
        <v>167</v>
      </c>
      <c r="D2387" s="17" t="s">
        <v>2533</v>
      </c>
      <c r="E2387" s="14">
        <v>2</v>
      </c>
      <c r="F2387" s="14">
        <v>228.59</v>
      </c>
      <c r="G2387" s="15">
        <f>ROUND(E2387*F2387,2)</f>
        <v>457.18</v>
      </c>
    </row>
    <row r="2388" spans="1:7" x14ac:dyDescent="0.25">
      <c r="A2388" s="16"/>
      <c r="B2388" s="16"/>
      <c r="C2388" s="16"/>
      <c r="D2388" s="35" t="s">
        <v>2543</v>
      </c>
      <c r="E2388" s="14">
        <v>1</v>
      </c>
      <c r="F2388" s="18">
        <f>G2369+G2371+G2373+G2375+G2377+G2379+G2381+G2383+G2385+G2387</f>
        <v>25469.7</v>
      </c>
      <c r="G2388" s="18">
        <f>ROUND(E2388*F2388,2)</f>
        <v>25469.7</v>
      </c>
    </row>
    <row r="2389" spans="1:7" ht="0.95" customHeight="1" x14ac:dyDescent="0.25">
      <c r="A2389" s="19"/>
      <c r="B2389" s="19"/>
      <c r="C2389" s="19"/>
      <c r="D2389" s="36"/>
      <c r="E2389" s="19"/>
      <c r="F2389" s="19"/>
      <c r="G2389" s="19"/>
    </row>
    <row r="2390" spans="1:7" x14ac:dyDescent="0.25">
      <c r="A2390" s="16"/>
      <c r="B2390" s="16"/>
      <c r="C2390" s="16"/>
      <c r="D2390" s="35" t="s">
        <v>2544</v>
      </c>
      <c r="E2390" s="14">
        <v>1</v>
      </c>
      <c r="F2390" s="18">
        <f>G2348+G2368</f>
        <v>42290.94</v>
      </c>
      <c r="G2390" s="18">
        <f>ROUND(E2390*F2390,2)</f>
        <v>42290.94</v>
      </c>
    </row>
    <row r="2391" spans="1:7" ht="0.95" customHeight="1" x14ac:dyDescent="0.25">
      <c r="A2391" s="19"/>
      <c r="B2391" s="19"/>
      <c r="C2391" s="19"/>
      <c r="D2391" s="36"/>
      <c r="E2391" s="19"/>
      <c r="F2391" s="19"/>
      <c r="G2391" s="19"/>
    </row>
    <row r="2392" spans="1:7" x14ac:dyDescent="0.25">
      <c r="A2392" s="8" t="s">
        <v>2545</v>
      </c>
      <c r="B2392" s="8" t="s">
        <v>9</v>
      </c>
      <c r="C2392" s="8" t="s">
        <v>10</v>
      </c>
      <c r="D2392" s="33" t="s">
        <v>2546</v>
      </c>
      <c r="E2392" s="9">
        <f>E2395</f>
        <v>1</v>
      </c>
      <c r="F2392" s="9">
        <f>F2395</f>
        <v>156775.97</v>
      </c>
      <c r="G2392" s="9">
        <f>G2395</f>
        <v>156775.97</v>
      </c>
    </row>
    <row r="2393" spans="1:7" x14ac:dyDescent="0.25">
      <c r="A2393" s="12" t="s">
        <v>2547</v>
      </c>
      <c r="B2393" s="13" t="s">
        <v>16</v>
      </c>
      <c r="C2393" s="13" t="s">
        <v>152</v>
      </c>
      <c r="D2393" s="17" t="s">
        <v>2546</v>
      </c>
      <c r="E2393" s="14">
        <v>1</v>
      </c>
      <c r="F2393" s="14">
        <v>156775.97</v>
      </c>
      <c r="G2393" s="15">
        <f>ROUND(E2393*F2393,2)</f>
        <v>156775.97</v>
      </c>
    </row>
    <row r="2394" spans="1:7" ht="112.5" x14ac:dyDescent="0.25">
      <c r="A2394" s="16"/>
      <c r="B2394" s="16"/>
      <c r="C2394" s="16"/>
      <c r="D2394" s="17" t="s">
        <v>2548</v>
      </c>
      <c r="E2394" s="16"/>
      <c r="F2394" s="16"/>
      <c r="G2394" s="16"/>
    </row>
    <row r="2395" spans="1:7" x14ac:dyDescent="0.25">
      <c r="A2395" s="16"/>
      <c r="B2395" s="16"/>
      <c r="C2395" s="16"/>
      <c r="D2395" s="35" t="s">
        <v>2549</v>
      </c>
      <c r="E2395" s="14">
        <v>1</v>
      </c>
      <c r="F2395" s="18">
        <f>G2393</f>
        <v>156775.97</v>
      </c>
      <c r="G2395" s="18">
        <f>ROUND(E2395*F2395,2)</f>
        <v>156775.97</v>
      </c>
    </row>
    <row r="2396" spans="1:7" ht="0.95" customHeight="1" x14ac:dyDescent="0.25">
      <c r="A2396" s="19"/>
      <c r="B2396" s="19"/>
      <c r="C2396" s="19"/>
      <c r="D2396" s="36"/>
      <c r="E2396" s="19"/>
      <c r="F2396" s="19"/>
      <c r="G2396" s="19"/>
    </row>
    <row r="2397" spans="1:7" x14ac:dyDescent="0.25">
      <c r="A2397" s="8" t="s">
        <v>2550</v>
      </c>
      <c r="B2397" s="8" t="s">
        <v>9</v>
      </c>
      <c r="C2397" s="8" t="s">
        <v>10</v>
      </c>
      <c r="D2397" s="33" t="s">
        <v>2551</v>
      </c>
      <c r="E2397" s="9">
        <f>E2400</f>
        <v>1</v>
      </c>
      <c r="F2397" s="9">
        <f>F2400</f>
        <v>0</v>
      </c>
      <c r="G2397" s="9">
        <f>G2400</f>
        <v>0</v>
      </c>
    </row>
    <row r="2398" spans="1:7" x14ac:dyDescent="0.25">
      <c r="A2398" s="12" t="s">
        <v>2552</v>
      </c>
      <c r="B2398" s="13" t="s">
        <v>16</v>
      </c>
      <c r="C2398" s="13" t="s">
        <v>152</v>
      </c>
      <c r="D2398" s="17" t="s">
        <v>2551</v>
      </c>
      <c r="E2398" s="14">
        <v>0</v>
      </c>
      <c r="F2398" s="14">
        <v>101309.31</v>
      </c>
      <c r="G2398" s="15">
        <f>ROUND(E2398*F2398,2)</f>
        <v>0</v>
      </c>
    </row>
    <row r="2399" spans="1:7" ht="45" x14ac:dyDescent="0.25">
      <c r="A2399" s="16"/>
      <c r="B2399" s="16"/>
      <c r="C2399" s="16"/>
      <c r="D2399" s="17" t="s">
        <v>2553</v>
      </c>
      <c r="E2399" s="16"/>
      <c r="F2399" s="16"/>
      <c r="G2399" s="16"/>
    </row>
    <row r="2400" spans="1:7" x14ac:dyDescent="0.25">
      <c r="A2400" s="16"/>
      <c r="B2400" s="16"/>
      <c r="C2400" s="16"/>
      <c r="D2400" s="35" t="s">
        <v>2554</v>
      </c>
      <c r="E2400" s="14">
        <v>1</v>
      </c>
      <c r="F2400" s="14">
        <v>0</v>
      </c>
      <c r="G2400" s="18">
        <f>ROUND(E2400*F2400,2)</f>
        <v>0</v>
      </c>
    </row>
    <row r="2401" spans="1:7" ht="0.95" customHeight="1" x14ac:dyDescent="0.25">
      <c r="A2401" s="19"/>
      <c r="B2401" s="19"/>
      <c r="C2401" s="19"/>
      <c r="D2401" s="36"/>
      <c r="E2401" s="19"/>
      <c r="F2401" s="19"/>
      <c r="G2401" s="19"/>
    </row>
    <row r="2402" spans="1:7" x14ac:dyDescent="0.25">
      <c r="A2402" s="8" t="s">
        <v>2555</v>
      </c>
      <c r="B2402" s="8" t="s">
        <v>9</v>
      </c>
      <c r="C2402" s="8" t="s">
        <v>10</v>
      </c>
      <c r="D2402" s="33" t="s">
        <v>2556</v>
      </c>
      <c r="E2402" s="9">
        <f>E3022</f>
        <v>1</v>
      </c>
      <c r="F2402" s="9">
        <f>F3022</f>
        <v>0</v>
      </c>
      <c r="G2402" s="9">
        <f>G3022</f>
        <v>0</v>
      </c>
    </row>
    <row r="2403" spans="1:7" ht="22.5" x14ac:dyDescent="0.25">
      <c r="A2403" s="10" t="s">
        <v>2557</v>
      </c>
      <c r="B2403" s="10" t="s">
        <v>9</v>
      </c>
      <c r="C2403" s="10" t="s">
        <v>10</v>
      </c>
      <c r="D2403" s="34" t="s">
        <v>2558</v>
      </c>
      <c r="E2403" s="11">
        <f>E2410</f>
        <v>0</v>
      </c>
      <c r="F2403" s="11">
        <f>F2410</f>
        <v>-2414.33</v>
      </c>
      <c r="G2403" s="11">
        <f>G2410</f>
        <v>0</v>
      </c>
    </row>
    <row r="2404" spans="1:7" x14ac:dyDescent="0.25">
      <c r="A2404" s="12" t="s">
        <v>20</v>
      </c>
      <c r="B2404" s="13" t="s">
        <v>16</v>
      </c>
      <c r="C2404" s="13" t="s">
        <v>17</v>
      </c>
      <c r="D2404" s="17" t="s">
        <v>21</v>
      </c>
      <c r="E2404" s="14">
        <v>-623.30999999999995</v>
      </c>
      <c r="F2404" s="14">
        <v>11.1</v>
      </c>
      <c r="G2404" s="15">
        <f>ROUND(E2404*F2404,2)</f>
        <v>-6918.74</v>
      </c>
    </row>
    <row r="2405" spans="1:7" ht="123.75" x14ac:dyDescent="0.25">
      <c r="A2405" s="16"/>
      <c r="B2405" s="16"/>
      <c r="C2405" s="16"/>
      <c r="D2405" s="17" t="s">
        <v>22</v>
      </c>
      <c r="E2405" s="16"/>
      <c r="F2405" s="16"/>
      <c r="G2405" s="16"/>
    </row>
    <row r="2406" spans="1:7" ht="22.5" x14ac:dyDescent="0.25">
      <c r="A2406" s="12" t="s">
        <v>30</v>
      </c>
      <c r="B2406" s="13" t="s">
        <v>16</v>
      </c>
      <c r="C2406" s="13" t="s">
        <v>17</v>
      </c>
      <c r="D2406" s="17" t="s">
        <v>31</v>
      </c>
      <c r="E2406" s="14">
        <v>-1219.69</v>
      </c>
      <c r="F2406" s="14">
        <v>11.1</v>
      </c>
      <c r="G2406" s="15">
        <f>ROUND(E2406*F2406,2)</f>
        <v>-13538.56</v>
      </c>
    </row>
    <row r="2407" spans="1:7" ht="123.75" x14ac:dyDescent="0.25">
      <c r="A2407" s="16"/>
      <c r="B2407" s="16"/>
      <c r="C2407" s="16"/>
      <c r="D2407" s="17" t="s">
        <v>22</v>
      </c>
      <c r="E2407" s="16"/>
      <c r="F2407" s="16"/>
      <c r="G2407" s="16"/>
    </row>
    <row r="2408" spans="1:7" x14ac:dyDescent="0.25">
      <c r="A2408" s="12" t="s">
        <v>2559</v>
      </c>
      <c r="B2408" s="13" t="s">
        <v>16</v>
      </c>
      <c r="C2408" s="13" t="s">
        <v>17</v>
      </c>
      <c r="D2408" s="17" t="s">
        <v>2560</v>
      </c>
      <c r="E2408" s="14">
        <v>1843</v>
      </c>
      <c r="F2408" s="14">
        <v>9.7899999999999991</v>
      </c>
      <c r="G2408" s="15">
        <f>ROUND(E2408*F2408,2)</f>
        <v>18042.97</v>
      </c>
    </row>
    <row r="2409" spans="1:7" ht="22.5" x14ac:dyDescent="0.25">
      <c r="A2409" s="16"/>
      <c r="B2409" s="16"/>
      <c r="C2409" s="16"/>
      <c r="D2409" s="17" t="s">
        <v>2561</v>
      </c>
      <c r="E2409" s="16"/>
      <c r="F2409" s="16"/>
      <c r="G2409" s="16"/>
    </row>
    <row r="2410" spans="1:7" x14ac:dyDescent="0.25">
      <c r="A2410" s="16"/>
      <c r="B2410" s="16"/>
      <c r="C2410" s="16"/>
      <c r="D2410" s="35" t="s">
        <v>2562</v>
      </c>
      <c r="E2410" s="14">
        <v>0</v>
      </c>
      <c r="F2410" s="18">
        <f>G2404+G2406+G2408</f>
        <v>-2414.33</v>
      </c>
      <c r="G2410" s="18">
        <f>ROUND(E2410*F2410,2)</f>
        <v>0</v>
      </c>
    </row>
    <row r="2411" spans="1:7" ht="0.95" customHeight="1" x14ac:dyDescent="0.25">
      <c r="A2411" s="19"/>
      <c r="B2411" s="19"/>
      <c r="C2411" s="19"/>
      <c r="D2411" s="36"/>
      <c r="E2411" s="19"/>
      <c r="F2411" s="19"/>
      <c r="G2411" s="19"/>
    </row>
    <row r="2412" spans="1:7" ht="22.5" x14ac:dyDescent="0.25">
      <c r="A2412" s="10" t="s">
        <v>2563</v>
      </c>
      <c r="B2412" s="10" t="s">
        <v>9</v>
      </c>
      <c r="C2412" s="10" t="s">
        <v>10</v>
      </c>
      <c r="D2412" s="34" t="s">
        <v>2564</v>
      </c>
      <c r="E2412" s="11">
        <f>E2417</f>
        <v>0</v>
      </c>
      <c r="F2412" s="11">
        <f>F2417</f>
        <v>-6529.33</v>
      </c>
      <c r="G2412" s="11">
        <f>G2417</f>
        <v>0</v>
      </c>
    </row>
    <row r="2413" spans="1:7" x14ac:dyDescent="0.25">
      <c r="A2413" s="12" t="s">
        <v>71</v>
      </c>
      <c r="B2413" s="13" t="s">
        <v>16</v>
      </c>
      <c r="C2413" s="13" t="s">
        <v>53</v>
      </c>
      <c r="D2413" s="17" t="s">
        <v>72</v>
      </c>
      <c r="E2413" s="14">
        <v>-1898.06</v>
      </c>
      <c r="F2413" s="14">
        <v>64.959999999999994</v>
      </c>
      <c r="G2413" s="15">
        <f>ROUND(E2413*F2413,2)</f>
        <v>-123297.98</v>
      </c>
    </row>
    <row r="2414" spans="1:7" ht="409.5" x14ac:dyDescent="0.25">
      <c r="A2414" s="16"/>
      <c r="B2414" s="16"/>
      <c r="C2414" s="16"/>
      <c r="D2414" s="17" t="s">
        <v>73</v>
      </c>
      <c r="E2414" s="16"/>
      <c r="F2414" s="16"/>
      <c r="G2414" s="16"/>
    </row>
    <row r="2415" spans="1:7" x14ac:dyDescent="0.25">
      <c r="A2415" s="12" t="s">
        <v>2565</v>
      </c>
      <c r="B2415" s="13" t="s">
        <v>16</v>
      </c>
      <c r="C2415" s="13" t="s">
        <v>53</v>
      </c>
      <c r="D2415" s="17" t="s">
        <v>2566</v>
      </c>
      <c r="E2415" s="14">
        <v>1898.06</v>
      </c>
      <c r="F2415" s="14">
        <v>61.52</v>
      </c>
      <c r="G2415" s="15">
        <f>ROUND(E2415*F2415,2)</f>
        <v>116768.65</v>
      </c>
    </row>
    <row r="2416" spans="1:7" ht="409.5" x14ac:dyDescent="0.25">
      <c r="A2416" s="16"/>
      <c r="B2416" s="16"/>
      <c r="C2416" s="16"/>
      <c r="D2416" s="17" t="s">
        <v>2567</v>
      </c>
      <c r="E2416" s="16"/>
      <c r="F2416" s="16"/>
      <c r="G2416" s="16"/>
    </row>
    <row r="2417" spans="1:7" x14ac:dyDescent="0.25">
      <c r="A2417" s="16"/>
      <c r="B2417" s="16"/>
      <c r="C2417" s="16"/>
      <c r="D2417" s="35" t="s">
        <v>2568</v>
      </c>
      <c r="E2417" s="14">
        <v>0</v>
      </c>
      <c r="F2417" s="18">
        <f>G2413+G2415</f>
        <v>-6529.33</v>
      </c>
      <c r="G2417" s="18">
        <f>ROUND(E2417*F2417,2)</f>
        <v>0</v>
      </c>
    </row>
    <row r="2418" spans="1:7" ht="0.95" customHeight="1" x14ac:dyDescent="0.25">
      <c r="A2418" s="19"/>
      <c r="B2418" s="19"/>
      <c r="C2418" s="19"/>
      <c r="D2418" s="36"/>
      <c r="E2418" s="19"/>
      <c r="F2418" s="19"/>
      <c r="G2418" s="19"/>
    </row>
    <row r="2419" spans="1:7" ht="22.5" x14ac:dyDescent="0.25">
      <c r="A2419" s="10" t="s">
        <v>2569</v>
      </c>
      <c r="B2419" s="10" t="s">
        <v>9</v>
      </c>
      <c r="C2419" s="10" t="s">
        <v>10</v>
      </c>
      <c r="D2419" s="34" t="s">
        <v>2570</v>
      </c>
      <c r="E2419" s="11">
        <f>E2424</f>
        <v>0</v>
      </c>
      <c r="F2419" s="11">
        <f>F2424</f>
        <v>-418331.62</v>
      </c>
      <c r="G2419" s="11">
        <f>G2424</f>
        <v>0</v>
      </c>
    </row>
    <row r="2420" spans="1:7" ht="22.5" x14ac:dyDescent="0.25">
      <c r="A2420" s="12" t="s">
        <v>126</v>
      </c>
      <c r="B2420" s="13" t="s">
        <v>16</v>
      </c>
      <c r="C2420" s="13" t="s">
        <v>53</v>
      </c>
      <c r="D2420" s="17" t="s">
        <v>127</v>
      </c>
      <c r="E2420" s="14">
        <v>-6813.91</v>
      </c>
      <c r="F2420" s="14">
        <v>97.65</v>
      </c>
      <c r="G2420" s="15">
        <f>ROUND(E2420*F2420,2)</f>
        <v>-665378.31000000006</v>
      </c>
    </row>
    <row r="2421" spans="1:7" ht="409.5" x14ac:dyDescent="0.25">
      <c r="A2421" s="16"/>
      <c r="B2421" s="16"/>
      <c r="C2421" s="16"/>
      <c r="D2421" s="17" t="s">
        <v>128</v>
      </c>
      <c r="E2421" s="16"/>
      <c r="F2421" s="16"/>
      <c r="G2421" s="16"/>
    </row>
    <row r="2422" spans="1:7" ht="22.5" x14ac:dyDescent="0.25">
      <c r="A2422" s="12" t="s">
        <v>129</v>
      </c>
      <c r="B2422" s="13" t="s">
        <v>16</v>
      </c>
      <c r="C2422" s="13" t="s">
        <v>53</v>
      </c>
      <c r="D2422" s="17" t="s">
        <v>130</v>
      </c>
      <c r="E2422" s="14">
        <v>7548.02</v>
      </c>
      <c r="F2422" s="14">
        <v>32.729999999999997</v>
      </c>
      <c r="G2422" s="15">
        <f>ROUND(E2422*F2422,2)</f>
        <v>247046.69</v>
      </c>
    </row>
    <row r="2423" spans="1:7" ht="409.5" x14ac:dyDescent="0.25">
      <c r="A2423" s="16"/>
      <c r="B2423" s="16"/>
      <c r="C2423" s="16"/>
      <c r="D2423" s="17" t="s">
        <v>131</v>
      </c>
      <c r="E2423" s="16"/>
      <c r="F2423" s="16"/>
      <c r="G2423" s="16"/>
    </row>
    <row r="2424" spans="1:7" x14ac:dyDescent="0.25">
      <c r="A2424" s="16"/>
      <c r="B2424" s="16"/>
      <c r="C2424" s="16"/>
      <c r="D2424" s="35" t="s">
        <v>2571</v>
      </c>
      <c r="E2424" s="14">
        <v>0</v>
      </c>
      <c r="F2424" s="18">
        <f>G2420+G2422</f>
        <v>-418331.62</v>
      </c>
      <c r="G2424" s="18">
        <f>ROUND(E2424*F2424,2)</f>
        <v>0</v>
      </c>
    </row>
    <row r="2425" spans="1:7" ht="0.95" customHeight="1" x14ac:dyDescent="0.25">
      <c r="A2425" s="19"/>
      <c r="B2425" s="19"/>
      <c r="C2425" s="19"/>
      <c r="D2425" s="36"/>
      <c r="E2425" s="19"/>
      <c r="F2425" s="19"/>
      <c r="G2425" s="19"/>
    </row>
    <row r="2426" spans="1:7" ht="22.5" x14ac:dyDescent="0.25">
      <c r="A2426" s="10" t="s">
        <v>2572</v>
      </c>
      <c r="B2426" s="10" t="s">
        <v>9</v>
      </c>
      <c r="C2426" s="10" t="s">
        <v>10</v>
      </c>
      <c r="D2426" s="34" t="s">
        <v>2573</v>
      </c>
      <c r="E2426" s="11">
        <f>E2431</f>
        <v>0</v>
      </c>
      <c r="F2426" s="11">
        <f>F2431</f>
        <v>-207590.9</v>
      </c>
      <c r="G2426" s="11">
        <f>G2431</f>
        <v>0</v>
      </c>
    </row>
    <row r="2427" spans="1:7" ht="22.5" x14ac:dyDescent="0.25">
      <c r="A2427" s="12" t="s">
        <v>126</v>
      </c>
      <c r="B2427" s="13" t="s">
        <v>16</v>
      </c>
      <c r="C2427" s="13" t="s">
        <v>53</v>
      </c>
      <c r="D2427" s="17" t="s">
        <v>127</v>
      </c>
      <c r="E2427" s="14">
        <v>-6813.91</v>
      </c>
      <c r="F2427" s="14">
        <v>97.65</v>
      </c>
      <c r="G2427" s="15">
        <f>ROUND(E2427*F2427,2)</f>
        <v>-665378.31000000006</v>
      </c>
    </row>
    <row r="2428" spans="1:7" ht="409.5" x14ac:dyDescent="0.25">
      <c r="A2428" s="16"/>
      <c r="B2428" s="16"/>
      <c r="C2428" s="16"/>
      <c r="D2428" s="17" t="s">
        <v>128</v>
      </c>
      <c r="E2428" s="16"/>
      <c r="F2428" s="16"/>
      <c r="G2428" s="16"/>
    </row>
    <row r="2429" spans="1:7" ht="22.5" x14ac:dyDescent="0.25">
      <c r="A2429" s="12" t="s">
        <v>2574</v>
      </c>
      <c r="B2429" s="13" t="s">
        <v>16</v>
      </c>
      <c r="C2429" s="13" t="s">
        <v>53</v>
      </c>
      <c r="D2429" s="17" t="s">
        <v>2575</v>
      </c>
      <c r="E2429" s="14">
        <v>7548.02</v>
      </c>
      <c r="F2429" s="14">
        <v>60.65</v>
      </c>
      <c r="G2429" s="15">
        <f>ROUND(E2429*F2429,2)</f>
        <v>457787.41</v>
      </c>
    </row>
    <row r="2430" spans="1:7" ht="409.5" x14ac:dyDescent="0.25">
      <c r="A2430" s="16"/>
      <c r="B2430" s="16"/>
      <c r="C2430" s="16"/>
      <c r="D2430" s="17" t="s">
        <v>2576</v>
      </c>
      <c r="E2430" s="16"/>
      <c r="F2430" s="16"/>
      <c r="G2430" s="16"/>
    </row>
    <row r="2431" spans="1:7" x14ac:dyDescent="0.25">
      <c r="A2431" s="16"/>
      <c r="B2431" s="16"/>
      <c r="C2431" s="16"/>
      <c r="D2431" s="35" t="s">
        <v>2577</v>
      </c>
      <c r="E2431" s="14">
        <v>0</v>
      </c>
      <c r="F2431" s="18">
        <f>G2427+G2429</f>
        <v>-207590.9</v>
      </c>
      <c r="G2431" s="18">
        <f>ROUND(E2431*F2431,2)</f>
        <v>0</v>
      </c>
    </row>
    <row r="2432" spans="1:7" ht="0.95" customHeight="1" x14ac:dyDescent="0.25">
      <c r="A2432" s="19"/>
      <c r="B2432" s="19"/>
      <c r="C2432" s="19"/>
      <c r="D2432" s="36"/>
      <c r="E2432" s="19"/>
      <c r="F2432" s="19"/>
      <c r="G2432" s="19"/>
    </row>
    <row r="2433" spans="1:7" ht="22.5" x14ac:dyDescent="0.25">
      <c r="A2433" s="10" t="s">
        <v>2578</v>
      </c>
      <c r="B2433" s="10" t="s">
        <v>9</v>
      </c>
      <c r="C2433" s="10" t="s">
        <v>10</v>
      </c>
      <c r="D2433" s="34" t="s">
        <v>2579</v>
      </c>
      <c r="E2433" s="11">
        <f>E2438</f>
        <v>0</v>
      </c>
      <c r="F2433" s="11">
        <f>F2438</f>
        <v>-6833.88</v>
      </c>
      <c r="G2433" s="11">
        <f>G2438</f>
        <v>0</v>
      </c>
    </row>
    <row r="2434" spans="1:7" x14ac:dyDescent="0.25">
      <c r="A2434" s="12" t="s">
        <v>145</v>
      </c>
      <c r="B2434" s="13" t="s">
        <v>16</v>
      </c>
      <c r="C2434" s="13" t="s">
        <v>142</v>
      </c>
      <c r="D2434" s="17" t="s">
        <v>146</v>
      </c>
      <c r="E2434" s="14">
        <v>-1332.14</v>
      </c>
      <c r="F2434" s="14">
        <v>50.85</v>
      </c>
      <c r="G2434" s="15">
        <f>ROUND(E2434*F2434,2)</f>
        <v>-67739.320000000007</v>
      </c>
    </row>
    <row r="2435" spans="1:7" ht="337.5" x14ac:dyDescent="0.25">
      <c r="A2435" s="16"/>
      <c r="B2435" s="16"/>
      <c r="C2435" s="16"/>
      <c r="D2435" s="17" t="s">
        <v>147</v>
      </c>
      <c r="E2435" s="16"/>
      <c r="F2435" s="16"/>
      <c r="G2435" s="16"/>
    </row>
    <row r="2436" spans="1:7" ht="22.5" x14ac:dyDescent="0.25">
      <c r="A2436" s="12" t="s">
        <v>2580</v>
      </c>
      <c r="B2436" s="13" t="s">
        <v>16</v>
      </c>
      <c r="C2436" s="13" t="s">
        <v>142</v>
      </c>
      <c r="D2436" s="17" t="s">
        <v>2581</v>
      </c>
      <c r="E2436" s="14">
        <v>1332.14</v>
      </c>
      <c r="F2436" s="14">
        <v>45.72</v>
      </c>
      <c r="G2436" s="15">
        <f>ROUND(E2436*F2436,2)</f>
        <v>60905.440000000002</v>
      </c>
    </row>
    <row r="2437" spans="1:7" ht="67.5" x14ac:dyDescent="0.25">
      <c r="A2437" s="16"/>
      <c r="B2437" s="16"/>
      <c r="C2437" s="16"/>
      <c r="D2437" s="17" t="s">
        <v>2582</v>
      </c>
      <c r="E2437" s="16"/>
      <c r="F2437" s="16"/>
      <c r="G2437" s="16"/>
    </row>
    <row r="2438" spans="1:7" x14ac:dyDescent="0.25">
      <c r="A2438" s="16"/>
      <c r="B2438" s="16"/>
      <c r="C2438" s="16"/>
      <c r="D2438" s="35" t="s">
        <v>2583</v>
      </c>
      <c r="E2438" s="14">
        <v>0</v>
      </c>
      <c r="F2438" s="18">
        <f>G2434+G2436</f>
        <v>-6833.88</v>
      </c>
      <c r="G2438" s="18">
        <f>ROUND(E2438*F2438,2)</f>
        <v>0</v>
      </c>
    </row>
    <row r="2439" spans="1:7" ht="0.95" customHeight="1" x14ac:dyDescent="0.25">
      <c r="A2439" s="19"/>
      <c r="B2439" s="19"/>
      <c r="C2439" s="19"/>
      <c r="D2439" s="36"/>
      <c r="E2439" s="19"/>
      <c r="F2439" s="19"/>
      <c r="G2439" s="19"/>
    </row>
    <row r="2440" spans="1:7" ht="22.5" x14ac:dyDescent="0.25">
      <c r="A2440" s="10" t="s">
        <v>2584</v>
      </c>
      <c r="B2440" s="10" t="s">
        <v>9</v>
      </c>
      <c r="C2440" s="10" t="s">
        <v>10</v>
      </c>
      <c r="D2440" s="34" t="s">
        <v>2585</v>
      </c>
      <c r="E2440" s="11">
        <f>E2445</f>
        <v>0</v>
      </c>
      <c r="F2440" s="11">
        <f>F2445</f>
        <v>0</v>
      </c>
      <c r="G2440" s="11">
        <f>G2445</f>
        <v>0</v>
      </c>
    </row>
    <row r="2441" spans="1:7" ht="22.5" x14ac:dyDescent="0.25">
      <c r="A2441" s="12" t="s">
        <v>196</v>
      </c>
      <c r="B2441" s="13" t="s">
        <v>16</v>
      </c>
      <c r="C2441" s="13" t="s">
        <v>87</v>
      </c>
      <c r="D2441" s="17" t="s">
        <v>197</v>
      </c>
      <c r="E2441" s="14">
        <v>-3823.31</v>
      </c>
      <c r="F2441" s="14">
        <v>31.22</v>
      </c>
      <c r="G2441" s="15">
        <f>ROUND(E2441*F2441,2)</f>
        <v>-119363.74</v>
      </c>
    </row>
    <row r="2442" spans="1:7" ht="409.5" x14ac:dyDescent="0.25">
      <c r="A2442" s="16"/>
      <c r="B2442" s="16"/>
      <c r="C2442" s="16"/>
      <c r="D2442" s="17" t="s">
        <v>198</v>
      </c>
      <c r="E2442" s="16"/>
      <c r="F2442" s="16"/>
      <c r="G2442" s="16"/>
    </row>
    <row r="2443" spans="1:7" ht="22.5" x14ac:dyDescent="0.25">
      <c r="A2443" s="12" t="s">
        <v>2586</v>
      </c>
      <c r="B2443" s="13" t="s">
        <v>16</v>
      </c>
      <c r="C2443" s="13" t="s">
        <v>87</v>
      </c>
      <c r="D2443" s="17" t="s">
        <v>197</v>
      </c>
      <c r="E2443" s="14">
        <v>3823.31</v>
      </c>
      <c r="F2443" s="14">
        <v>31.22</v>
      </c>
      <c r="G2443" s="15">
        <f>ROUND(E2443*F2443,2)</f>
        <v>119363.74</v>
      </c>
    </row>
    <row r="2444" spans="1:7" ht="409.5" x14ac:dyDescent="0.25">
      <c r="A2444" s="16"/>
      <c r="B2444" s="16"/>
      <c r="C2444" s="16"/>
      <c r="D2444" s="17" t="s">
        <v>2587</v>
      </c>
      <c r="E2444" s="16"/>
      <c r="F2444" s="16"/>
      <c r="G2444" s="16"/>
    </row>
    <row r="2445" spans="1:7" x14ac:dyDescent="0.25">
      <c r="A2445" s="16"/>
      <c r="B2445" s="16"/>
      <c r="C2445" s="16"/>
      <c r="D2445" s="35" t="s">
        <v>2588</v>
      </c>
      <c r="E2445" s="14">
        <v>0</v>
      </c>
      <c r="F2445" s="18">
        <f>G2441+G2443</f>
        <v>0</v>
      </c>
      <c r="G2445" s="18">
        <f>ROUND(E2445*F2445,2)</f>
        <v>0</v>
      </c>
    </row>
    <row r="2446" spans="1:7" ht="0.95" customHeight="1" x14ac:dyDescent="0.25">
      <c r="A2446" s="19"/>
      <c r="B2446" s="19"/>
      <c r="C2446" s="19"/>
      <c r="D2446" s="36"/>
      <c r="E2446" s="19"/>
      <c r="F2446" s="19"/>
      <c r="G2446" s="19"/>
    </row>
    <row r="2447" spans="1:7" ht="22.5" x14ac:dyDescent="0.25">
      <c r="A2447" s="10" t="s">
        <v>2589</v>
      </c>
      <c r="B2447" s="10" t="s">
        <v>9</v>
      </c>
      <c r="C2447" s="10" t="s">
        <v>10</v>
      </c>
      <c r="D2447" s="34" t="s">
        <v>2590</v>
      </c>
      <c r="E2447" s="11">
        <f>E2452</f>
        <v>0</v>
      </c>
      <c r="F2447" s="11">
        <f>F2452</f>
        <v>47633.760000000002</v>
      </c>
      <c r="G2447" s="11">
        <f>G2452</f>
        <v>0</v>
      </c>
    </row>
    <row r="2448" spans="1:7" ht="22.5" x14ac:dyDescent="0.25">
      <c r="A2448" s="12" t="s">
        <v>2591</v>
      </c>
      <c r="B2448" s="13" t="s">
        <v>16</v>
      </c>
      <c r="C2448" s="13" t="s">
        <v>87</v>
      </c>
      <c r="D2448" s="17" t="s">
        <v>2592</v>
      </c>
      <c r="E2448" s="14">
        <v>-1</v>
      </c>
      <c r="F2448" s="14">
        <v>12.3</v>
      </c>
      <c r="G2448" s="15">
        <f>ROUND(E2448*F2448,2)</f>
        <v>-12.3</v>
      </c>
    </row>
    <row r="2449" spans="1:7" ht="180" x14ac:dyDescent="0.25">
      <c r="A2449" s="16"/>
      <c r="B2449" s="16"/>
      <c r="C2449" s="16"/>
      <c r="D2449" s="17" t="s">
        <v>2593</v>
      </c>
      <c r="E2449" s="16"/>
      <c r="F2449" s="16"/>
      <c r="G2449" s="16"/>
    </row>
    <row r="2450" spans="1:7" ht="22.5" x14ac:dyDescent="0.25">
      <c r="A2450" s="12" t="s">
        <v>135</v>
      </c>
      <c r="B2450" s="13" t="s">
        <v>16</v>
      </c>
      <c r="C2450" s="13" t="s">
        <v>87</v>
      </c>
      <c r="D2450" s="17" t="s">
        <v>136</v>
      </c>
      <c r="E2450" s="14">
        <v>4680.3599999999997</v>
      </c>
      <c r="F2450" s="14">
        <v>10.18</v>
      </c>
      <c r="G2450" s="15">
        <f>ROUND(E2450*F2450,2)</f>
        <v>47646.06</v>
      </c>
    </row>
    <row r="2451" spans="1:7" ht="202.5" x14ac:dyDescent="0.25">
      <c r="A2451" s="16"/>
      <c r="B2451" s="16"/>
      <c r="C2451" s="16"/>
      <c r="D2451" s="17" t="s">
        <v>137</v>
      </c>
      <c r="E2451" s="16"/>
      <c r="F2451" s="16"/>
      <c r="G2451" s="16"/>
    </row>
    <row r="2452" spans="1:7" x14ac:dyDescent="0.25">
      <c r="A2452" s="16"/>
      <c r="B2452" s="16"/>
      <c r="C2452" s="16"/>
      <c r="D2452" s="35" t="s">
        <v>2594</v>
      </c>
      <c r="E2452" s="14">
        <v>0</v>
      </c>
      <c r="F2452" s="18">
        <f>G2448+G2450</f>
        <v>47633.760000000002</v>
      </c>
      <c r="G2452" s="18">
        <f>ROUND(E2452*F2452,2)</f>
        <v>0</v>
      </c>
    </row>
    <row r="2453" spans="1:7" ht="0.95" customHeight="1" x14ac:dyDescent="0.25">
      <c r="A2453" s="19"/>
      <c r="B2453" s="19"/>
      <c r="C2453" s="19"/>
      <c r="D2453" s="36"/>
      <c r="E2453" s="19"/>
      <c r="F2453" s="19"/>
      <c r="G2453" s="19"/>
    </row>
    <row r="2454" spans="1:7" ht="22.5" x14ac:dyDescent="0.25">
      <c r="A2454" s="10" t="s">
        <v>2595</v>
      </c>
      <c r="B2454" s="10" t="s">
        <v>9</v>
      </c>
      <c r="C2454" s="10" t="s">
        <v>10</v>
      </c>
      <c r="D2454" s="34" t="s">
        <v>2596</v>
      </c>
      <c r="E2454" s="11">
        <f>E2457</f>
        <v>0</v>
      </c>
      <c r="F2454" s="11">
        <f>F2457</f>
        <v>-106.94</v>
      </c>
      <c r="G2454" s="11">
        <f>G2457</f>
        <v>0</v>
      </c>
    </row>
    <row r="2455" spans="1:7" x14ac:dyDescent="0.25">
      <c r="A2455" s="12" t="s">
        <v>2597</v>
      </c>
      <c r="B2455" s="13" t="s">
        <v>16</v>
      </c>
      <c r="C2455" s="13" t="s">
        <v>221</v>
      </c>
      <c r="D2455" s="17" t="s">
        <v>2598</v>
      </c>
      <c r="E2455" s="14">
        <v>-2</v>
      </c>
      <c r="F2455" s="14">
        <v>53.47</v>
      </c>
      <c r="G2455" s="15">
        <f>ROUND(E2455*F2455,2)</f>
        <v>-106.94</v>
      </c>
    </row>
    <row r="2456" spans="1:7" ht="67.5" x14ac:dyDescent="0.25">
      <c r="A2456" s="16"/>
      <c r="B2456" s="16"/>
      <c r="C2456" s="16"/>
      <c r="D2456" s="17" t="s">
        <v>2599</v>
      </c>
      <c r="E2456" s="16"/>
      <c r="F2456" s="16"/>
      <c r="G2456" s="16"/>
    </row>
    <row r="2457" spans="1:7" x14ac:dyDescent="0.25">
      <c r="A2457" s="16"/>
      <c r="B2457" s="16"/>
      <c r="C2457" s="16"/>
      <c r="D2457" s="35" t="s">
        <v>2600</v>
      </c>
      <c r="E2457" s="14">
        <v>0</v>
      </c>
      <c r="F2457" s="18">
        <f>G2455</f>
        <v>-106.94</v>
      </c>
      <c r="G2457" s="18">
        <f>ROUND(E2457*F2457,2)</f>
        <v>0</v>
      </c>
    </row>
    <row r="2458" spans="1:7" ht="0.95" customHeight="1" x14ac:dyDescent="0.25">
      <c r="A2458" s="19"/>
      <c r="B2458" s="19"/>
      <c r="C2458" s="19"/>
      <c r="D2458" s="36"/>
      <c r="E2458" s="19"/>
      <c r="F2458" s="19"/>
      <c r="G2458" s="19"/>
    </row>
    <row r="2459" spans="1:7" ht="22.5" x14ac:dyDescent="0.25">
      <c r="A2459" s="10" t="s">
        <v>2601</v>
      </c>
      <c r="B2459" s="10" t="s">
        <v>9</v>
      </c>
      <c r="C2459" s="10" t="s">
        <v>10</v>
      </c>
      <c r="D2459" s="34" t="s">
        <v>2602</v>
      </c>
      <c r="E2459" s="11">
        <f>E2461</f>
        <v>0</v>
      </c>
      <c r="F2459" s="11">
        <f>F2461</f>
        <v>-4066.87</v>
      </c>
      <c r="G2459" s="11">
        <f>G2461</f>
        <v>0</v>
      </c>
    </row>
    <row r="2460" spans="1:7" x14ac:dyDescent="0.25">
      <c r="A2460" s="12" t="s">
        <v>220</v>
      </c>
      <c r="B2460" s="13" t="s">
        <v>16</v>
      </c>
      <c r="C2460" s="13" t="s">
        <v>221</v>
      </c>
      <c r="D2460" s="17" t="s">
        <v>222</v>
      </c>
      <c r="E2460" s="14">
        <v>-155.63999999999999</v>
      </c>
      <c r="F2460" s="14">
        <v>26.13</v>
      </c>
      <c r="G2460" s="15">
        <f>ROUND(E2460*F2460,2)</f>
        <v>-4066.87</v>
      </c>
    </row>
    <row r="2461" spans="1:7" x14ac:dyDescent="0.25">
      <c r="A2461" s="16"/>
      <c r="B2461" s="16"/>
      <c r="C2461" s="16"/>
      <c r="D2461" s="35" t="s">
        <v>2603</v>
      </c>
      <c r="E2461" s="14">
        <v>0</v>
      </c>
      <c r="F2461" s="18">
        <f>G2460</f>
        <v>-4066.87</v>
      </c>
      <c r="G2461" s="18">
        <f>ROUND(E2461*F2461,2)</f>
        <v>0</v>
      </c>
    </row>
    <row r="2462" spans="1:7" ht="0.95" customHeight="1" x14ac:dyDescent="0.25">
      <c r="A2462" s="19"/>
      <c r="B2462" s="19"/>
      <c r="C2462" s="19"/>
      <c r="D2462" s="36"/>
      <c r="E2462" s="19"/>
      <c r="F2462" s="19"/>
      <c r="G2462" s="19"/>
    </row>
    <row r="2463" spans="1:7" x14ac:dyDescent="0.25">
      <c r="A2463" s="10" t="s">
        <v>2604</v>
      </c>
      <c r="B2463" s="10" t="s">
        <v>9</v>
      </c>
      <c r="C2463" s="10" t="s">
        <v>10</v>
      </c>
      <c r="D2463" s="34" t="s">
        <v>2605</v>
      </c>
      <c r="E2463" s="11">
        <f>E2480</f>
        <v>0</v>
      </c>
      <c r="F2463" s="11">
        <f>F2480</f>
        <v>-1299.75</v>
      </c>
      <c r="G2463" s="11">
        <f>G2480</f>
        <v>0</v>
      </c>
    </row>
    <row r="2464" spans="1:7" x14ac:dyDescent="0.25">
      <c r="A2464" s="12" t="s">
        <v>2606</v>
      </c>
      <c r="B2464" s="13" t="s">
        <v>16</v>
      </c>
      <c r="C2464" s="13" t="s">
        <v>53</v>
      </c>
      <c r="D2464" s="17" t="s">
        <v>2607</v>
      </c>
      <c r="E2464" s="14">
        <v>-1</v>
      </c>
      <c r="F2464" s="14">
        <v>23.25</v>
      </c>
      <c r="G2464" s="15">
        <f>ROUND(E2464*F2464,2)</f>
        <v>-23.25</v>
      </c>
    </row>
    <row r="2465" spans="1:7" ht="112.5" x14ac:dyDescent="0.25">
      <c r="A2465" s="16"/>
      <c r="B2465" s="16"/>
      <c r="C2465" s="16"/>
      <c r="D2465" s="17" t="s">
        <v>2608</v>
      </c>
      <c r="E2465" s="16"/>
      <c r="F2465" s="16"/>
      <c r="G2465" s="16"/>
    </row>
    <row r="2466" spans="1:7" x14ac:dyDescent="0.25">
      <c r="A2466" s="12" t="s">
        <v>2609</v>
      </c>
      <c r="B2466" s="13" t="s">
        <v>16</v>
      </c>
      <c r="C2466" s="13" t="s">
        <v>53</v>
      </c>
      <c r="D2466" s="17" t="s">
        <v>2610</v>
      </c>
      <c r="E2466" s="14">
        <v>-1</v>
      </c>
      <c r="F2466" s="14">
        <v>22.6</v>
      </c>
      <c r="G2466" s="15">
        <f>ROUND(E2466*F2466,2)</f>
        <v>-22.6</v>
      </c>
    </row>
    <row r="2467" spans="1:7" ht="101.25" x14ac:dyDescent="0.25">
      <c r="A2467" s="16"/>
      <c r="B2467" s="16"/>
      <c r="C2467" s="16"/>
      <c r="D2467" s="17" t="s">
        <v>2611</v>
      </c>
      <c r="E2467" s="16"/>
      <c r="F2467" s="16"/>
      <c r="G2467" s="16"/>
    </row>
    <row r="2468" spans="1:7" x14ac:dyDescent="0.25">
      <c r="A2468" s="12" t="s">
        <v>259</v>
      </c>
      <c r="B2468" s="13" t="s">
        <v>16</v>
      </c>
      <c r="C2468" s="13" t="s">
        <v>53</v>
      </c>
      <c r="D2468" s="17" t="s">
        <v>260</v>
      </c>
      <c r="E2468" s="14">
        <v>-832.35</v>
      </c>
      <c r="F2468" s="14">
        <v>23.9</v>
      </c>
      <c r="G2468" s="15">
        <f>ROUND(E2468*F2468,2)</f>
        <v>-19893.169999999998</v>
      </c>
    </row>
    <row r="2469" spans="1:7" ht="112.5" x14ac:dyDescent="0.25">
      <c r="A2469" s="16"/>
      <c r="B2469" s="16"/>
      <c r="C2469" s="16"/>
      <c r="D2469" s="17" t="s">
        <v>261</v>
      </c>
      <c r="E2469" s="16"/>
      <c r="F2469" s="16"/>
      <c r="G2469" s="16"/>
    </row>
    <row r="2470" spans="1:7" x14ac:dyDescent="0.25">
      <c r="A2470" s="12" t="s">
        <v>266</v>
      </c>
      <c r="B2470" s="13" t="s">
        <v>16</v>
      </c>
      <c r="C2470" s="13" t="s">
        <v>53</v>
      </c>
      <c r="D2470" s="17" t="s">
        <v>260</v>
      </c>
      <c r="E2470" s="14">
        <v>-1166.25</v>
      </c>
      <c r="F2470" s="14">
        <v>23.9</v>
      </c>
      <c r="G2470" s="15">
        <f>ROUND(E2470*F2470,2)</f>
        <v>-27873.38</v>
      </c>
    </row>
    <row r="2471" spans="1:7" ht="112.5" x14ac:dyDescent="0.25">
      <c r="A2471" s="16"/>
      <c r="B2471" s="16"/>
      <c r="C2471" s="16"/>
      <c r="D2471" s="17" t="s">
        <v>261</v>
      </c>
      <c r="E2471" s="16"/>
      <c r="F2471" s="16"/>
      <c r="G2471" s="16"/>
    </row>
    <row r="2472" spans="1:7" x14ac:dyDescent="0.25">
      <c r="A2472" s="12" t="s">
        <v>2612</v>
      </c>
      <c r="B2472" s="13" t="s">
        <v>16</v>
      </c>
      <c r="C2472" s="13" t="s">
        <v>53</v>
      </c>
      <c r="D2472" s="17" t="s">
        <v>2607</v>
      </c>
      <c r="E2472" s="14">
        <v>1</v>
      </c>
      <c r="F2472" s="14">
        <v>23.25</v>
      </c>
      <c r="G2472" s="15">
        <f>ROUND(E2472*F2472,2)</f>
        <v>23.25</v>
      </c>
    </row>
    <row r="2473" spans="1:7" ht="112.5" x14ac:dyDescent="0.25">
      <c r="A2473" s="16"/>
      <c r="B2473" s="16"/>
      <c r="C2473" s="16"/>
      <c r="D2473" s="17" t="s">
        <v>2613</v>
      </c>
      <c r="E2473" s="16"/>
      <c r="F2473" s="16"/>
      <c r="G2473" s="16"/>
    </row>
    <row r="2474" spans="1:7" x14ac:dyDescent="0.25">
      <c r="A2474" s="12" t="s">
        <v>2614</v>
      </c>
      <c r="B2474" s="13" t="s">
        <v>16</v>
      </c>
      <c r="C2474" s="13" t="s">
        <v>53</v>
      </c>
      <c r="D2474" s="17" t="s">
        <v>2610</v>
      </c>
      <c r="E2474" s="14">
        <v>1</v>
      </c>
      <c r="F2474" s="14">
        <v>21.95</v>
      </c>
      <c r="G2474" s="15">
        <f>ROUND(E2474*F2474,2)</f>
        <v>21.95</v>
      </c>
    </row>
    <row r="2475" spans="1:7" ht="112.5" x14ac:dyDescent="0.25">
      <c r="A2475" s="16"/>
      <c r="B2475" s="16"/>
      <c r="C2475" s="16"/>
      <c r="D2475" s="17" t="s">
        <v>2615</v>
      </c>
      <c r="E2475" s="16"/>
      <c r="F2475" s="16"/>
      <c r="G2475" s="16"/>
    </row>
    <row r="2476" spans="1:7" x14ac:dyDescent="0.25">
      <c r="A2476" s="12" t="s">
        <v>2616</v>
      </c>
      <c r="B2476" s="13" t="s">
        <v>16</v>
      </c>
      <c r="C2476" s="13" t="s">
        <v>53</v>
      </c>
      <c r="D2476" s="17" t="s">
        <v>260</v>
      </c>
      <c r="E2476" s="14">
        <v>832.35</v>
      </c>
      <c r="F2476" s="14">
        <v>23.25</v>
      </c>
      <c r="G2476" s="15">
        <f>ROUND(E2476*F2476,2)</f>
        <v>19352.14</v>
      </c>
    </row>
    <row r="2477" spans="1:7" ht="112.5" x14ac:dyDescent="0.25">
      <c r="A2477" s="16"/>
      <c r="B2477" s="16"/>
      <c r="C2477" s="16"/>
      <c r="D2477" s="17" t="s">
        <v>2617</v>
      </c>
      <c r="E2477" s="16"/>
      <c r="F2477" s="16"/>
      <c r="G2477" s="16"/>
    </row>
    <row r="2478" spans="1:7" ht="22.5" x14ac:dyDescent="0.25">
      <c r="A2478" s="12" t="s">
        <v>2618</v>
      </c>
      <c r="B2478" s="13" t="s">
        <v>16</v>
      </c>
      <c r="C2478" s="13" t="s">
        <v>53</v>
      </c>
      <c r="D2478" s="17" t="s">
        <v>2619</v>
      </c>
      <c r="E2478" s="14">
        <v>1166.25</v>
      </c>
      <c r="F2478" s="14">
        <v>23.25</v>
      </c>
      <c r="G2478" s="15">
        <f>ROUND(E2478*F2478,2)</f>
        <v>27115.31</v>
      </c>
    </row>
    <row r="2479" spans="1:7" ht="101.25" x14ac:dyDescent="0.25">
      <c r="A2479" s="16"/>
      <c r="B2479" s="16"/>
      <c r="C2479" s="16"/>
      <c r="D2479" s="17" t="s">
        <v>2611</v>
      </c>
      <c r="E2479" s="16"/>
      <c r="F2479" s="16"/>
      <c r="G2479" s="16"/>
    </row>
    <row r="2480" spans="1:7" x14ac:dyDescent="0.25">
      <c r="A2480" s="16"/>
      <c r="B2480" s="16"/>
      <c r="C2480" s="16"/>
      <c r="D2480" s="35" t="s">
        <v>2620</v>
      </c>
      <c r="E2480" s="14">
        <v>0</v>
      </c>
      <c r="F2480" s="18">
        <f>G2464+G2466+G2468+G2470+G2472+G2474+G2476+G2478</f>
        <v>-1299.75</v>
      </c>
      <c r="G2480" s="18">
        <f>ROUND(E2480*F2480,2)</f>
        <v>0</v>
      </c>
    </row>
    <row r="2481" spans="1:7" ht="0.95" customHeight="1" x14ac:dyDescent="0.25">
      <c r="A2481" s="19"/>
      <c r="B2481" s="19"/>
      <c r="C2481" s="19"/>
      <c r="D2481" s="36"/>
      <c r="E2481" s="19"/>
      <c r="F2481" s="19"/>
      <c r="G2481" s="19"/>
    </row>
    <row r="2482" spans="1:7" ht="22.5" x14ac:dyDescent="0.25">
      <c r="A2482" s="10" t="s">
        <v>2621</v>
      </c>
      <c r="B2482" s="10" t="s">
        <v>9</v>
      </c>
      <c r="C2482" s="10" t="s">
        <v>10</v>
      </c>
      <c r="D2482" s="34" t="s">
        <v>2622</v>
      </c>
      <c r="E2482" s="11">
        <f>E2490</f>
        <v>0</v>
      </c>
      <c r="F2482" s="11">
        <f>F2490</f>
        <v>-23085.18</v>
      </c>
      <c r="G2482" s="11">
        <f>G2490</f>
        <v>0</v>
      </c>
    </row>
    <row r="2483" spans="1:7" x14ac:dyDescent="0.25">
      <c r="A2483" s="12" t="s">
        <v>2623</v>
      </c>
      <c r="B2483" s="13" t="s">
        <v>16</v>
      </c>
      <c r="C2483" s="13" t="s">
        <v>87</v>
      </c>
      <c r="D2483" s="17" t="s">
        <v>2624</v>
      </c>
      <c r="E2483" s="14">
        <v>-139.97999999999999</v>
      </c>
      <c r="F2483" s="14">
        <v>198.03</v>
      </c>
      <c r="G2483" s="15">
        <f>ROUND(E2483*F2483,2)</f>
        <v>-27720.240000000002</v>
      </c>
    </row>
    <row r="2484" spans="1:7" ht="409.5" x14ac:dyDescent="0.25">
      <c r="A2484" s="16"/>
      <c r="B2484" s="16"/>
      <c r="C2484" s="16"/>
      <c r="D2484" s="17" t="s">
        <v>2625</v>
      </c>
      <c r="E2484" s="16"/>
      <c r="F2484" s="16"/>
      <c r="G2484" s="16"/>
    </row>
    <row r="2485" spans="1:7" x14ac:dyDescent="0.25">
      <c r="A2485" s="12" t="s">
        <v>2606</v>
      </c>
      <c r="B2485" s="13" t="s">
        <v>16</v>
      </c>
      <c r="C2485" s="13" t="s">
        <v>53</v>
      </c>
      <c r="D2485" s="17" t="s">
        <v>2607</v>
      </c>
      <c r="E2485" s="14">
        <v>139.97999999999999</v>
      </c>
      <c r="F2485" s="14">
        <v>23.25</v>
      </c>
      <c r="G2485" s="15">
        <f>ROUND(E2485*F2485,2)</f>
        <v>3254.54</v>
      </c>
    </row>
    <row r="2486" spans="1:7" ht="112.5" x14ac:dyDescent="0.25">
      <c r="A2486" s="16"/>
      <c r="B2486" s="16"/>
      <c r="C2486" s="16"/>
      <c r="D2486" s="17" t="s">
        <v>2608</v>
      </c>
      <c r="E2486" s="16"/>
      <c r="F2486" s="16"/>
      <c r="G2486" s="16"/>
    </row>
    <row r="2487" spans="1:7" x14ac:dyDescent="0.25">
      <c r="A2487" s="12" t="s">
        <v>645</v>
      </c>
      <c r="B2487" s="13" t="s">
        <v>16</v>
      </c>
      <c r="C2487" s="13" t="s">
        <v>87</v>
      </c>
      <c r="D2487" s="17" t="s">
        <v>646</v>
      </c>
      <c r="E2487" s="14">
        <v>149.97999999999999</v>
      </c>
      <c r="F2487" s="14">
        <v>3.98</v>
      </c>
      <c r="G2487" s="15">
        <f>ROUND(E2487*F2487,2)</f>
        <v>596.91999999999996</v>
      </c>
    </row>
    <row r="2488" spans="1:7" ht="270" x14ac:dyDescent="0.25">
      <c r="A2488" s="16"/>
      <c r="B2488" s="16"/>
      <c r="C2488" s="16"/>
      <c r="D2488" s="17" t="s">
        <v>647</v>
      </c>
      <c r="E2488" s="16"/>
      <c r="F2488" s="16"/>
      <c r="G2488" s="16"/>
    </row>
    <row r="2489" spans="1:7" ht="22.5" x14ac:dyDescent="0.25">
      <c r="A2489" s="12" t="s">
        <v>2626</v>
      </c>
      <c r="B2489" s="13" t="s">
        <v>16</v>
      </c>
      <c r="C2489" s="13" t="s">
        <v>2627</v>
      </c>
      <c r="D2489" s="17" t="s">
        <v>2628</v>
      </c>
      <c r="E2489" s="14">
        <v>20</v>
      </c>
      <c r="F2489" s="14">
        <v>39.18</v>
      </c>
      <c r="G2489" s="15">
        <f>ROUND(E2489*F2489,2)</f>
        <v>783.6</v>
      </c>
    </row>
    <row r="2490" spans="1:7" x14ac:dyDescent="0.25">
      <c r="A2490" s="16"/>
      <c r="B2490" s="16"/>
      <c r="C2490" s="16"/>
      <c r="D2490" s="35" t="s">
        <v>2629</v>
      </c>
      <c r="E2490" s="14">
        <v>0</v>
      </c>
      <c r="F2490" s="18">
        <f>G2483+G2485+G2487+G2489</f>
        <v>-23085.18</v>
      </c>
      <c r="G2490" s="18">
        <f>ROUND(E2490*F2490,2)</f>
        <v>0</v>
      </c>
    </row>
    <row r="2491" spans="1:7" ht="0.95" customHeight="1" x14ac:dyDescent="0.25">
      <c r="A2491" s="19"/>
      <c r="B2491" s="19"/>
      <c r="C2491" s="19"/>
      <c r="D2491" s="36"/>
      <c r="E2491" s="19"/>
      <c r="F2491" s="19"/>
      <c r="G2491" s="19"/>
    </row>
    <row r="2492" spans="1:7" ht="22.5" x14ac:dyDescent="0.25">
      <c r="A2492" s="10" t="s">
        <v>2630</v>
      </c>
      <c r="B2492" s="10" t="s">
        <v>9</v>
      </c>
      <c r="C2492" s="10" t="s">
        <v>10</v>
      </c>
      <c r="D2492" s="34" t="s">
        <v>2631</v>
      </c>
      <c r="E2492" s="11">
        <f>E2505</f>
        <v>0</v>
      </c>
      <c r="F2492" s="11">
        <f>F2505</f>
        <v>-14155.25</v>
      </c>
      <c r="G2492" s="11">
        <f>G2505</f>
        <v>0</v>
      </c>
    </row>
    <row r="2493" spans="1:7" x14ac:dyDescent="0.25">
      <c r="A2493" s="12" t="s">
        <v>299</v>
      </c>
      <c r="B2493" s="13" t="s">
        <v>16</v>
      </c>
      <c r="C2493" s="13" t="s">
        <v>87</v>
      </c>
      <c r="D2493" s="17" t="s">
        <v>300</v>
      </c>
      <c r="E2493" s="14">
        <v>-213.33</v>
      </c>
      <c r="F2493" s="14">
        <v>46.36</v>
      </c>
      <c r="G2493" s="15">
        <f>ROUND(E2493*F2493,2)</f>
        <v>-9889.98</v>
      </c>
    </row>
    <row r="2494" spans="1:7" ht="213.75" x14ac:dyDescent="0.25">
      <c r="A2494" s="16"/>
      <c r="B2494" s="16"/>
      <c r="C2494" s="16"/>
      <c r="D2494" s="17" t="s">
        <v>301</v>
      </c>
      <c r="E2494" s="16"/>
      <c r="F2494" s="16"/>
      <c r="G2494" s="16"/>
    </row>
    <row r="2495" spans="1:7" x14ac:dyDescent="0.25">
      <c r="A2495" s="12" t="s">
        <v>302</v>
      </c>
      <c r="B2495" s="13" t="s">
        <v>16</v>
      </c>
      <c r="C2495" s="13" t="s">
        <v>87</v>
      </c>
      <c r="D2495" s="17" t="s">
        <v>303</v>
      </c>
      <c r="E2495" s="14">
        <v>-177.13</v>
      </c>
      <c r="F2495" s="14">
        <v>46.36</v>
      </c>
      <c r="G2495" s="15">
        <f>ROUND(E2495*F2495,2)</f>
        <v>-8211.75</v>
      </c>
    </row>
    <row r="2496" spans="1:7" ht="213.75" x14ac:dyDescent="0.25">
      <c r="A2496" s="16"/>
      <c r="B2496" s="16"/>
      <c r="C2496" s="16"/>
      <c r="D2496" s="17" t="s">
        <v>304</v>
      </c>
      <c r="E2496" s="16"/>
      <c r="F2496" s="16"/>
      <c r="G2496" s="16"/>
    </row>
    <row r="2497" spans="1:7" x14ac:dyDescent="0.25">
      <c r="A2497" s="12" t="s">
        <v>308</v>
      </c>
      <c r="B2497" s="13" t="s">
        <v>16</v>
      </c>
      <c r="C2497" s="13" t="s">
        <v>87</v>
      </c>
      <c r="D2497" s="17" t="s">
        <v>309</v>
      </c>
      <c r="E2497" s="14">
        <v>-5033.01</v>
      </c>
      <c r="F2497" s="14">
        <v>47.49</v>
      </c>
      <c r="G2497" s="15">
        <f>ROUND(E2497*F2497,2)</f>
        <v>-239017.64</v>
      </c>
    </row>
    <row r="2498" spans="1:7" ht="247.5" x14ac:dyDescent="0.25">
      <c r="A2498" s="16"/>
      <c r="B2498" s="16"/>
      <c r="C2498" s="16"/>
      <c r="D2498" s="17" t="s">
        <v>310</v>
      </c>
      <c r="E2498" s="16"/>
      <c r="F2498" s="16"/>
      <c r="G2498" s="16"/>
    </row>
    <row r="2499" spans="1:7" x14ac:dyDescent="0.25">
      <c r="A2499" s="12" t="s">
        <v>2632</v>
      </c>
      <c r="B2499" s="13" t="s">
        <v>16</v>
      </c>
      <c r="C2499" s="13" t="s">
        <v>87</v>
      </c>
      <c r="D2499" s="17" t="s">
        <v>2633</v>
      </c>
      <c r="E2499" s="14">
        <v>213.33</v>
      </c>
      <c r="F2499" s="14">
        <v>43.75</v>
      </c>
      <c r="G2499" s="15">
        <f>ROUND(E2499*F2499,2)</f>
        <v>9333.19</v>
      </c>
    </row>
    <row r="2500" spans="1:7" ht="101.25" x14ac:dyDescent="0.25">
      <c r="A2500" s="16"/>
      <c r="B2500" s="16"/>
      <c r="C2500" s="16"/>
      <c r="D2500" s="17" t="s">
        <v>2634</v>
      </c>
      <c r="E2500" s="16"/>
      <c r="F2500" s="16"/>
      <c r="G2500" s="16"/>
    </row>
    <row r="2501" spans="1:7" ht="22.5" x14ac:dyDescent="0.25">
      <c r="A2501" s="12" t="s">
        <v>2635</v>
      </c>
      <c r="B2501" s="13" t="s">
        <v>16</v>
      </c>
      <c r="C2501" s="13" t="s">
        <v>87</v>
      </c>
      <c r="D2501" s="17" t="s">
        <v>2636</v>
      </c>
      <c r="E2501" s="14">
        <v>177.13</v>
      </c>
      <c r="F2501" s="14">
        <v>43.75</v>
      </c>
      <c r="G2501" s="15">
        <f>ROUND(E2501*F2501,2)</f>
        <v>7749.44</v>
      </c>
    </row>
    <row r="2502" spans="1:7" ht="101.25" x14ac:dyDescent="0.25">
      <c r="A2502" s="16"/>
      <c r="B2502" s="16"/>
      <c r="C2502" s="16"/>
      <c r="D2502" s="17" t="s">
        <v>2634</v>
      </c>
      <c r="E2502" s="16"/>
      <c r="F2502" s="16"/>
      <c r="G2502" s="16"/>
    </row>
    <row r="2503" spans="1:7" ht="22.5" x14ac:dyDescent="0.25">
      <c r="A2503" s="12" t="s">
        <v>2637</v>
      </c>
      <c r="B2503" s="13" t="s">
        <v>16</v>
      </c>
      <c r="C2503" s="13" t="s">
        <v>87</v>
      </c>
      <c r="D2503" s="17" t="s">
        <v>2638</v>
      </c>
      <c r="E2503" s="14">
        <v>5033.01</v>
      </c>
      <c r="F2503" s="14">
        <v>44.88</v>
      </c>
      <c r="G2503" s="15">
        <f>ROUND(E2503*F2503,2)</f>
        <v>225881.49</v>
      </c>
    </row>
    <row r="2504" spans="1:7" ht="101.25" x14ac:dyDescent="0.25">
      <c r="A2504" s="16"/>
      <c r="B2504" s="16"/>
      <c r="C2504" s="16"/>
      <c r="D2504" s="17" t="s">
        <v>2634</v>
      </c>
      <c r="E2504" s="16"/>
      <c r="F2504" s="16"/>
      <c r="G2504" s="16"/>
    </row>
    <row r="2505" spans="1:7" x14ac:dyDescent="0.25">
      <c r="A2505" s="16"/>
      <c r="B2505" s="16"/>
      <c r="C2505" s="16"/>
      <c r="D2505" s="35" t="s">
        <v>2639</v>
      </c>
      <c r="E2505" s="14">
        <v>0</v>
      </c>
      <c r="F2505" s="18">
        <f>G2493+G2495+G2497+G2499+G2501+G2503</f>
        <v>-14155.25</v>
      </c>
      <c r="G2505" s="18">
        <f>ROUND(E2505*F2505,2)</f>
        <v>0</v>
      </c>
    </row>
    <row r="2506" spans="1:7" ht="0.95" customHeight="1" x14ac:dyDescent="0.25">
      <c r="A2506" s="19"/>
      <c r="B2506" s="19"/>
      <c r="C2506" s="19"/>
      <c r="D2506" s="36"/>
      <c r="E2506" s="19"/>
      <c r="F2506" s="19"/>
      <c r="G2506" s="19"/>
    </row>
    <row r="2507" spans="1:7" ht="22.5" x14ac:dyDescent="0.25">
      <c r="A2507" s="10" t="s">
        <v>2640</v>
      </c>
      <c r="B2507" s="10" t="s">
        <v>9</v>
      </c>
      <c r="C2507" s="10" t="s">
        <v>10</v>
      </c>
      <c r="D2507" s="34" t="s">
        <v>2641</v>
      </c>
      <c r="E2507" s="11">
        <f>E2520</f>
        <v>0</v>
      </c>
      <c r="F2507" s="11">
        <f>F2520</f>
        <v>-4230.3</v>
      </c>
      <c r="G2507" s="11">
        <f>G2520</f>
        <v>0</v>
      </c>
    </row>
    <row r="2508" spans="1:7" x14ac:dyDescent="0.25">
      <c r="A2508" s="12" t="s">
        <v>299</v>
      </c>
      <c r="B2508" s="13" t="s">
        <v>16</v>
      </c>
      <c r="C2508" s="13" t="s">
        <v>87</v>
      </c>
      <c r="D2508" s="17" t="s">
        <v>300</v>
      </c>
      <c r="E2508" s="14">
        <v>-213.33</v>
      </c>
      <c r="F2508" s="14">
        <v>46.36</v>
      </c>
      <c r="G2508" s="15">
        <f>ROUND(E2508*F2508,2)</f>
        <v>-9889.98</v>
      </c>
    </row>
    <row r="2509" spans="1:7" ht="213.75" x14ac:dyDescent="0.25">
      <c r="A2509" s="16"/>
      <c r="B2509" s="16"/>
      <c r="C2509" s="16"/>
      <c r="D2509" s="17" t="s">
        <v>301</v>
      </c>
      <c r="E2509" s="16"/>
      <c r="F2509" s="16"/>
      <c r="G2509" s="16"/>
    </row>
    <row r="2510" spans="1:7" x14ac:dyDescent="0.25">
      <c r="A2510" s="12" t="s">
        <v>302</v>
      </c>
      <c r="B2510" s="13" t="s">
        <v>16</v>
      </c>
      <c r="C2510" s="13" t="s">
        <v>87</v>
      </c>
      <c r="D2510" s="17" t="s">
        <v>303</v>
      </c>
      <c r="E2510" s="14">
        <v>-177.13</v>
      </c>
      <c r="F2510" s="14">
        <v>46.36</v>
      </c>
      <c r="G2510" s="15">
        <f>ROUND(E2510*F2510,2)</f>
        <v>-8211.75</v>
      </c>
    </row>
    <row r="2511" spans="1:7" ht="213.75" x14ac:dyDescent="0.25">
      <c r="A2511" s="16"/>
      <c r="B2511" s="16"/>
      <c r="C2511" s="16"/>
      <c r="D2511" s="17" t="s">
        <v>304</v>
      </c>
      <c r="E2511" s="16"/>
      <c r="F2511" s="16"/>
      <c r="G2511" s="16"/>
    </row>
    <row r="2512" spans="1:7" x14ac:dyDescent="0.25">
      <c r="A2512" s="12" t="s">
        <v>308</v>
      </c>
      <c r="B2512" s="13" t="s">
        <v>16</v>
      </c>
      <c r="C2512" s="13" t="s">
        <v>87</v>
      </c>
      <c r="D2512" s="17" t="s">
        <v>309</v>
      </c>
      <c r="E2512" s="14">
        <v>-5033.01</v>
      </c>
      <c r="F2512" s="14">
        <v>47.49</v>
      </c>
      <c r="G2512" s="15">
        <f>ROUND(E2512*F2512,2)</f>
        <v>-239017.64</v>
      </c>
    </row>
    <row r="2513" spans="1:7" ht="247.5" x14ac:dyDescent="0.25">
      <c r="A2513" s="16"/>
      <c r="B2513" s="16"/>
      <c r="C2513" s="16"/>
      <c r="D2513" s="17" t="s">
        <v>310</v>
      </c>
      <c r="E2513" s="16"/>
      <c r="F2513" s="16"/>
      <c r="G2513" s="16"/>
    </row>
    <row r="2514" spans="1:7" ht="22.5" x14ac:dyDescent="0.25">
      <c r="A2514" s="12" t="s">
        <v>2642</v>
      </c>
      <c r="B2514" s="13" t="s">
        <v>16</v>
      </c>
      <c r="C2514" s="13" t="s">
        <v>87</v>
      </c>
      <c r="D2514" s="17" t="s">
        <v>2643</v>
      </c>
      <c r="E2514" s="14">
        <v>213.33</v>
      </c>
      <c r="F2514" s="14">
        <v>45.58</v>
      </c>
      <c r="G2514" s="15">
        <f>ROUND(E2514*F2514,2)</f>
        <v>9723.58</v>
      </c>
    </row>
    <row r="2515" spans="1:7" ht="90" x14ac:dyDescent="0.25">
      <c r="A2515" s="16"/>
      <c r="B2515" s="16"/>
      <c r="C2515" s="16"/>
      <c r="D2515" s="17" t="s">
        <v>2644</v>
      </c>
      <c r="E2515" s="16"/>
      <c r="F2515" s="16"/>
      <c r="G2515" s="16"/>
    </row>
    <row r="2516" spans="1:7" ht="22.5" x14ac:dyDescent="0.25">
      <c r="A2516" s="12" t="s">
        <v>2645</v>
      </c>
      <c r="B2516" s="13" t="s">
        <v>16</v>
      </c>
      <c r="C2516" s="13" t="s">
        <v>87</v>
      </c>
      <c r="D2516" s="17" t="s">
        <v>2646</v>
      </c>
      <c r="E2516" s="14">
        <v>177.13</v>
      </c>
      <c r="F2516" s="14">
        <v>45.58</v>
      </c>
      <c r="G2516" s="15">
        <f>ROUND(E2516*F2516,2)</f>
        <v>8073.59</v>
      </c>
    </row>
    <row r="2517" spans="1:7" ht="90" x14ac:dyDescent="0.25">
      <c r="A2517" s="16"/>
      <c r="B2517" s="16"/>
      <c r="C2517" s="16"/>
      <c r="D2517" s="17" t="s">
        <v>2644</v>
      </c>
      <c r="E2517" s="16"/>
      <c r="F2517" s="16"/>
      <c r="G2517" s="16"/>
    </row>
    <row r="2518" spans="1:7" ht="22.5" x14ac:dyDescent="0.25">
      <c r="A2518" s="12" t="s">
        <v>2647</v>
      </c>
      <c r="B2518" s="13" t="s">
        <v>16</v>
      </c>
      <c r="C2518" s="13" t="s">
        <v>87</v>
      </c>
      <c r="D2518" s="17" t="s">
        <v>2648</v>
      </c>
      <c r="E2518" s="14">
        <v>5033.01</v>
      </c>
      <c r="F2518" s="14">
        <v>46.71</v>
      </c>
      <c r="G2518" s="15">
        <f>ROUND(E2518*F2518,2)</f>
        <v>235091.9</v>
      </c>
    </row>
    <row r="2519" spans="1:7" ht="90" x14ac:dyDescent="0.25">
      <c r="A2519" s="16"/>
      <c r="B2519" s="16"/>
      <c r="C2519" s="16"/>
      <c r="D2519" s="17" t="s">
        <v>2644</v>
      </c>
      <c r="E2519" s="16"/>
      <c r="F2519" s="16"/>
      <c r="G2519" s="16"/>
    </row>
    <row r="2520" spans="1:7" x14ac:dyDescent="0.25">
      <c r="A2520" s="16"/>
      <c r="B2520" s="16"/>
      <c r="C2520" s="16"/>
      <c r="D2520" s="35" t="s">
        <v>2649</v>
      </c>
      <c r="E2520" s="14">
        <v>0</v>
      </c>
      <c r="F2520" s="18">
        <f>G2508+G2510+G2512+G2514+G2516+G2518</f>
        <v>-4230.3</v>
      </c>
      <c r="G2520" s="18">
        <f>ROUND(E2520*F2520,2)</f>
        <v>0</v>
      </c>
    </row>
    <row r="2521" spans="1:7" ht="0.95" customHeight="1" x14ac:dyDescent="0.25">
      <c r="A2521" s="19"/>
      <c r="B2521" s="19"/>
      <c r="C2521" s="19"/>
      <c r="D2521" s="36"/>
      <c r="E2521" s="19"/>
      <c r="F2521" s="19"/>
      <c r="G2521" s="19"/>
    </row>
    <row r="2522" spans="1:7" ht="22.5" x14ac:dyDescent="0.25">
      <c r="A2522" s="10" t="s">
        <v>2650</v>
      </c>
      <c r="B2522" s="10" t="s">
        <v>9</v>
      </c>
      <c r="C2522" s="10" t="s">
        <v>10</v>
      </c>
      <c r="D2522" s="34" t="s">
        <v>2651</v>
      </c>
      <c r="E2522" s="11">
        <f>E2531</f>
        <v>0</v>
      </c>
      <c r="F2522" s="11">
        <f>F2531</f>
        <v>-2308.0100000000002</v>
      </c>
      <c r="G2522" s="11">
        <f>G2531</f>
        <v>0</v>
      </c>
    </row>
    <row r="2523" spans="1:7" x14ac:dyDescent="0.25">
      <c r="A2523" s="12" t="s">
        <v>305</v>
      </c>
      <c r="B2523" s="13" t="s">
        <v>16</v>
      </c>
      <c r="C2523" s="13" t="s">
        <v>87</v>
      </c>
      <c r="D2523" s="17" t="s">
        <v>306</v>
      </c>
      <c r="E2523" s="14">
        <v>-188.51</v>
      </c>
      <c r="F2523" s="14">
        <v>68.239999999999995</v>
      </c>
      <c r="G2523" s="15">
        <f>ROUND(E2523*F2523,2)</f>
        <v>-12863.92</v>
      </c>
    </row>
    <row r="2524" spans="1:7" ht="213.75" x14ac:dyDescent="0.25">
      <c r="A2524" s="16"/>
      <c r="B2524" s="16"/>
      <c r="C2524" s="16"/>
      <c r="D2524" s="17" t="s">
        <v>307</v>
      </c>
      <c r="E2524" s="16"/>
      <c r="F2524" s="16"/>
      <c r="G2524" s="16"/>
    </row>
    <row r="2525" spans="1:7" x14ac:dyDescent="0.25">
      <c r="A2525" s="12" t="s">
        <v>314</v>
      </c>
      <c r="B2525" s="13" t="s">
        <v>16</v>
      </c>
      <c r="C2525" s="13" t="s">
        <v>87</v>
      </c>
      <c r="D2525" s="17" t="s">
        <v>315</v>
      </c>
      <c r="E2525" s="14">
        <v>-2108.71</v>
      </c>
      <c r="F2525" s="14">
        <v>57.79</v>
      </c>
      <c r="G2525" s="15">
        <f>ROUND(E2525*F2525,2)</f>
        <v>-121862.35</v>
      </c>
    </row>
    <row r="2526" spans="1:7" ht="236.25" x14ac:dyDescent="0.25">
      <c r="A2526" s="16"/>
      <c r="B2526" s="16"/>
      <c r="C2526" s="16"/>
      <c r="D2526" s="17" t="s">
        <v>316</v>
      </c>
      <c r="E2526" s="16"/>
      <c r="F2526" s="16"/>
      <c r="G2526" s="16"/>
    </row>
    <row r="2527" spans="1:7" x14ac:dyDescent="0.25">
      <c r="A2527" s="12" t="s">
        <v>2652</v>
      </c>
      <c r="B2527" s="13" t="s">
        <v>16</v>
      </c>
      <c r="C2527" s="13" t="s">
        <v>87</v>
      </c>
      <c r="D2527" s="17" t="s">
        <v>2653</v>
      </c>
      <c r="E2527" s="14">
        <v>188.51</v>
      </c>
      <c r="F2527" s="14">
        <v>69.42</v>
      </c>
      <c r="G2527" s="15">
        <f>ROUND(E2527*F2527,2)</f>
        <v>13086.36</v>
      </c>
    </row>
    <row r="2528" spans="1:7" ht="213.75" x14ac:dyDescent="0.25">
      <c r="A2528" s="16"/>
      <c r="B2528" s="16"/>
      <c r="C2528" s="16"/>
      <c r="D2528" s="17" t="s">
        <v>2654</v>
      </c>
      <c r="E2528" s="16"/>
      <c r="F2528" s="16"/>
      <c r="G2528" s="16"/>
    </row>
    <row r="2529" spans="1:7" x14ac:dyDescent="0.25">
      <c r="A2529" s="12" t="s">
        <v>2655</v>
      </c>
      <c r="B2529" s="13" t="s">
        <v>16</v>
      </c>
      <c r="C2529" s="13" t="s">
        <v>87</v>
      </c>
      <c r="D2529" s="17" t="s">
        <v>2656</v>
      </c>
      <c r="E2529" s="14">
        <v>2108.71</v>
      </c>
      <c r="F2529" s="14">
        <v>56.59</v>
      </c>
      <c r="G2529" s="15">
        <f>ROUND(E2529*F2529,2)</f>
        <v>119331.9</v>
      </c>
    </row>
    <row r="2530" spans="1:7" ht="247.5" x14ac:dyDescent="0.25">
      <c r="A2530" s="16"/>
      <c r="B2530" s="16"/>
      <c r="C2530" s="16"/>
      <c r="D2530" s="17" t="s">
        <v>2657</v>
      </c>
      <c r="E2530" s="16"/>
      <c r="F2530" s="16"/>
      <c r="G2530" s="16"/>
    </row>
    <row r="2531" spans="1:7" x14ac:dyDescent="0.25">
      <c r="A2531" s="16"/>
      <c r="B2531" s="16"/>
      <c r="C2531" s="16"/>
      <c r="D2531" s="35" t="s">
        <v>2658</v>
      </c>
      <c r="E2531" s="14">
        <v>0</v>
      </c>
      <c r="F2531" s="18">
        <f>G2523+G2525+G2527+G2529</f>
        <v>-2308.0100000000002</v>
      </c>
      <c r="G2531" s="18">
        <f>ROUND(E2531*F2531,2)</f>
        <v>0</v>
      </c>
    </row>
    <row r="2532" spans="1:7" ht="0.95" customHeight="1" x14ac:dyDescent="0.25">
      <c r="A2532" s="19"/>
      <c r="B2532" s="19"/>
      <c r="C2532" s="19"/>
      <c r="D2532" s="36"/>
      <c r="E2532" s="19"/>
      <c r="F2532" s="19"/>
      <c r="G2532" s="19"/>
    </row>
    <row r="2533" spans="1:7" ht="22.5" x14ac:dyDescent="0.25">
      <c r="A2533" s="10" t="s">
        <v>2659</v>
      </c>
      <c r="B2533" s="10" t="s">
        <v>9</v>
      </c>
      <c r="C2533" s="10" t="s">
        <v>10</v>
      </c>
      <c r="D2533" s="34" t="s">
        <v>2660</v>
      </c>
      <c r="E2533" s="11">
        <f>E2542</f>
        <v>0</v>
      </c>
      <c r="F2533" s="11">
        <f>F2542</f>
        <v>-11653.71</v>
      </c>
      <c r="G2533" s="11">
        <f>G2542</f>
        <v>0</v>
      </c>
    </row>
    <row r="2534" spans="1:7" ht="22.5" x14ac:dyDescent="0.25">
      <c r="A2534" s="12" t="s">
        <v>323</v>
      </c>
      <c r="B2534" s="13" t="s">
        <v>16</v>
      </c>
      <c r="C2534" s="13" t="s">
        <v>87</v>
      </c>
      <c r="D2534" s="17" t="s">
        <v>324</v>
      </c>
      <c r="E2534" s="14">
        <v>-457.24</v>
      </c>
      <c r="F2534" s="14">
        <v>117.89</v>
      </c>
      <c r="G2534" s="15">
        <f>ROUND(E2534*F2534,2)</f>
        <v>-53904.02</v>
      </c>
    </row>
    <row r="2535" spans="1:7" ht="409.5" x14ac:dyDescent="0.25">
      <c r="A2535" s="16"/>
      <c r="B2535" s="16"/>
      <c r="C2535" s="16"/>
      <c r="D2535" s="17" t="s">
        <v>325</v>
      </c>
      <c r="E2535" s="16"/>
      <c r="F2535" s="16"/>
      <c r="G2535" s="16"/>
    </row>
    <row r="2536" spans="1:7" x14ac:dyDescent="0.25">
      <c r="A2536" s="12" t="s">
        <v>326</v>
      </c>
      <c r="B2536" s="13" t="s">
        <v>16</v>
      </c>
      <c r="C2536" s="13" t="s">
        <v>142</v>
      </c>
      <c r="D2536" s="17" t="s">
        <v>327</v>
      </c>
      <c r="E2536" s="14">
        <v>-216</v>
      </c>
      <c r="F2536" s="14">
        <v>104.91</v>
      </c>
      <c r="G2536" s="15">
        <f>ROUND(E2536*F2536,2)</f>
        <v>-22660.560000000001</v>
      </c>
    </row>
    <row r="2537" spans="1:7" ht="225" x14ac:dyDescent="0.25">
      <c r="A2537" s="16"/>
      <c r="B2537" s="16"/>
      <c r="C2537" s="16"/>
      <c r="D2537" s="17" t="s">
        <v>328</v>
      </c>
      <c r="E2537" s="16"/>
      <c r="F2537" s="16"/>
      <c r="G2537" s="16"/>
    </row>
    <row r="2538" spans="1:7" ht="22.5" x14ac:dyDescent="0.25">
      <c r="A2538" s="12" t="s">
        <v>2661</v>
      </c>
      <c r="B2538" s="13" t="s">
        <v>16</v>
      </c>
      <c r="C2538" s="13" t="s">
        <v>87</v>
      </c>
      <c r="D2538" s="17" t="s">
        <v>2662</v>
      </c>
      <c r="E2538" s="14">
        <v>457.24</v>
      </c>
      <c r="F2538" s="14">
        <v>98.7</v>
      </c>
      <c r="G2538" s="15">
        <f>ROUND(E2538*F2538,2)</f>
        <v>45129.59</v>
      </c>
    </row>
    <row r="2539" spans="1:7" ht="225" x14ac:dyDescent="0.25">
      <c r="A2539" s="16"/>
      <c r="B2539" s="16"/>
      <c r="C2539" s="16"/>
      <c r="D2539" s="17" t="s">
        <v>2663</v>
      </c>
      <c r="E2539" s="16"/>
      <c r="F2539" s="16"/>
      <c r="G2539" s="16"/>
    </row>
    <row r="2540" spans="1:7" x14ac:dyDescent="0.25">
      <c r="A2540" s="12" t="s">
        <v>2664</v>
      </c>
      <c r="B2540" s="13" t="s">
        <v>16</v>
      </c>
      <c r="C2540" s="13" t="s">
        <v>142</v>
      </c>
      <c r="D2540" s="17" t="s">
        <v>327</v>
      </c>
      <c r="E2540" s="14">
        <v>216</v>
      </c>
      <c r="F2540" s="14">
        <v>91.58</v>
      </c>
      <c r="G2540" s="15">
        <f>ROUND(E2540*F2540,2)</f>
        <v>19781.28</v>
      </c>
    </row>
    <row r="2541" spans="1:7" ht="202.5" x14ac:dyDescent="0.25">
      <c r="A2541" s="16"/>
      <c r="B2541" s="16"/>
      <c r="C2541" s="16"/>
      <c r="D2541" s="17" t="s">
        <v>2665</v>
      </c>
      <c r="E2541" s="16"/>
      <c r="F2541" s="16"/>
      <c r="G2541" s="16"/>
    </row>
    <row r="2542" spans="1:7" x14ac:dyDescent="0.25">
      <c r="A2542" s="16"/>
      <c r="B2542" s="16"/>
      <c r="C2542" s="16"/>
      <c r="D2542" s="35" t="s">
        <v>2666</v>
      </c>
      <c r="E2542" s="14">
        <v>0</v>
      </c>
      <c r="F2542" s="18">
        <f>G2534+G2536+G2538+G2540</f>
        <v>-11653.71</v>
      </c>
      <c r="G2542" s="18">
        <f>ROUND(E2542*F2542,2)</f>
        <v>0</v>
      </c>
    </row>
    <row r="2543" spans="1:7" ht="0.95" customHeight="1" x14ac:dyDescent="0.25">
      <c r="A2543" s="19"/>
      <c r="B2543" s="19"/>
      <c r="C2543" s="19"/>
      <c r="D2543" s="36"/>
      <c r="E2543" s="19"/>
      <c r="F2543" s="19"/>
      <c r="G2543" s="19"/>
    </row>
    <row r="2544" spans="1:7" ht="22.5" x14ac:dyDescent="0.25">
      <c r="A2544" s="10" t="s">
        <v>2667</v>
      </c>
      <c r="B2544" s="10" t="s">
        <v>9</v>
      </c>
      <c r="C2544" s="10" t="s">
        <v>10</v>
      </c>
      <c r="D2544" s="34" t="s">
        <v>2668</v>
      </c>
      <c r="E2544" s="11">
        <f>E2553</f>
        <v>0</v>
      </c>
      <c r="F2544" s="11">
        <f>F2553</f>
        <v>-32450.5</v>
      </c>
      <c r="G2544" s="11">
        <f>G2553</f>
        <v>0</v>
      </c>
    </row>
    <row r="2545" spans="1:7" x14ac:dyDescent="0.25">
      <c r="A2545" s="12" t="s">
        <v>2669</v>
      </c>
      <c r="B2545" s="13" t="s">
        <v>16</v>
      </c>
      <c r="C2545" s="13" t="s">
        <v>87</v>
      </c>
      <c r="D2545" s="17" t="s">
        <v>2670</v>
      </c>
      <c r="E2545" s="14">
        <v>-480.88</v>
      </c>
      <c r="F2545" s="14">
        <v>71.459999999999994</v>
      </c>
      <c r="G2545" s="15">
        <f>ROUND(E2545*F2545,2)</f>
        <v>-34363.68</v>
      </c>
    </row>
    <row r="2546" spans="1:7" ht="213.75" x14ac:dyDescent="0.25">
      <c r="A2546" s="16"/>
      <c r="B2546" s="16"/>
      <c r="C2546" s="16"/>
      <c r="D2546" s="17" t="s">
        <v>2671</v>
      </c>
      <c r="E2546" s="16"/>
      <c r="F2546" s="16"/>
      <c r="G2546" s="16"/>
    </row>
    <row r="2547" spans="1:7" x14ac:dyDescent="0.25">
      <c r="A2547" s="12" t="s">
        <v>2672</v>
      </c>
      <c r="B2547" s="13" t="s">
        <v>16</v>
      </c>
      <c r="C2547" s="13" t="s">
        <v>87</v>
      </c>
      <c r="D2547" s="17" t="s">
        <v>2673</v>
      </c>
      <c r="E2547" s="14">
        <v>-47.3</v>
      </c>
      <c r="F2547" s="14">
        <v>65.08</v>
      </c>
      <c r="G2547" s="15">
        <f>ROUND(E2547*F2547,2)</f>
        <v>-3078.28</v>
      </c>
    </row>
    <row r="2548" spans="1:7" ht="213.75" x14ac:dyDescent="0.25">
      <c r="A2548" s="16"/>
      <c r="B2548" s="16"/>
      <c r="C2548" s="16"/>
      <c r="D2548" s="17" t="s">
        <v>2671</v>
      </c>
      <c r="E2548" s="16"/>
      <c r="F2548" s="16"/>
      <c r="G2548" s="16"/>
    </row>
    <row r="2549" spans="1:7" x14ac:dyDescent="0.25">
      <c r="A2549" s="12" t="s">
        <v>2674</v>
      </c>
      <c r="B2549" s="13" t="s">
        <v>16</v>
      </c>
      <c r="C2549" s="13" t="s">
        <v>53</v>
      </c>
      <c r="D2549" s="17" t="s">
        <v>2675</v>
      </c>
      <c r="E2549" s="14">
        <v>-480.88</v>
      </c>
      <c r="F2549" s="14">
        <v>14.52</v>
      </c>
      <c r="G2549" s="15">
        <f>ROUND(E2549*F2549,2)</f>
        <v>-6982.38</v>
      </c>
    </row>
    <row r="2550" spans="1:7" ht="168.75" x14ac:dyDescent="0.25">
      <c r="A2550" s="16"/>
      <c r="B2550" s="16"/>
      <c r="C2550" s="16"/>
      <c r="D2550" s="17" t="s">
        <v>313</v>
      </c>
      <c r="E2550" s="16"/>
      <c r="F2550" s="16"/>
      <c r="G2550" s="16"/>
    </row>
    <row r="2551" spans="1:7" x14ac:dyDescent="0.25">
      <c r="A2551" s="12" t="s">
        <v>2676</v>
      </c>
      <c r="B2551" s="13" t="s">
        <v>16</v>
      </c>
      <c r="C2551" s="13" t="s">
        <v>53</v>
      </c>
      <c r="D2551" s="17" t="s">
        <v>2677</v>
      </c>
      <c r="E2551" s="14">
        <v>528.17999999999995</v>
      </c>
      <c r="F2551" s="14">
        <v>22.67</v>
      </c>
      <c r="G2551" s="15">
        <f>ROUND(E2551*F2551,2)</f>
        <v>11973.84</v>
      </c>
    </row>
    <row r="2552" spans="1:7" ht="326.25" x14ac:dyDescent="0.25">
      <c r="A2552" s="16"/>
      <c r="B2552" s="16"/>
      <c r="C2552" s="16"/>
      <c r="D2552" s="17" t="s">
        <v>2678</v>
      </c>
      <c r="E2552" s="16"/>
      <c r="F2552" s="16"/>
      <c r="G2552" s="16"/>
    </row>
    <row r="2553" spans="1:7" x14ac:dyDescent="0.25">
      <c r="A2553" s="16"/>
      <c r="B2553" s="16"/>
      <c r="C2553" s="16"/>
      <c r="D2553" s="35" t="s">
        <v>2679</v>
      </c>
      <c r="E2553" s="14">
        <v>0</v>
      </c>
      <c r="F2553" s="18">
        <f>G2545+G2547+G2549+G2551</f>
        <v>-32450.5</v>
      </c>
      <c r="G2553" s="18">
        <f>ROUND(E2553*F2553,2)</f>
        <v>0</v>
      </c>
    </row>
    <row r="2554" spans="1:7" ht="0.95" customHeight="1" x14ac:dyDescent="0.25">
      <c r="A2554" s="19"/>
      <c r="B2554" s="19"/>
      <c r="C2554" s="19"/>
      <c r="D2554" s="36"/>
      <c r="E2554" s="19"/>
      <c r="F2554" s="19"/>
      <c r="G2554" s="19"/>
    </row>
    <row r="2555" spans="1:7" ht="22.5" x14ac:dyDescent="0.25">
      <c r="A2555" s="10" t="s">
        <v>2680</v>
      </c>
      <c r="B2555" s="10" t="s">
        <v>9</v>
      </c>
      <c r="C2555" s="10" t="s">
        <v>10</v>
      </c>
      <c r="D2555" s="34" t="s">
        <v>2681</v>
      </c>
      <c r="E2555" s="11">
        <f>E2560</f>
        <v>0</v>
      </c>
      <c r="F2555" s="11">
        <f>F2560</f>
        <v>-17035.32</v>
      </c>
      <c r="G2555" s="11">
        <f>G2560</f>
        <v>0</v>
      </c>
    </row>
    <row r="2556" spans="1:7" x14ac:dyDescent="0.25">
      <c r="A2556" s="12" t="s">
        <v>363</v>
      </c>
      <c r="B2556" s="13" t="s">
        <v>16</v>
      </c>
      <c r="C2556" s="13" t="s">
        <v>53</v>
      </c>
      <c r="D2556" s="17" t="s">
        <v>364</v>
      </c>
      <c r="E2556" s="14">
        <v>-750.79</v>
      </c>
      <c r="F2556" s="14">
        <v>62.17</v>
      </c>
      <c r="G2556" s="15">
        <f>ROUND(E2556*F2556,2)</f>
        <v>-46676.61</v>
      </c>
    </row>
    <row r="2557" spans="1:7" ht="225" x14ac:dyDescent="0.25">
      <c r="A2557" s="16"/>
      <c r="B2557" s="16"/>
      <c r="C2557" s="16"/>
      <c r="D2557" s="17" t="s">
        <v>365</v>
      </c>
      <c r="E2557" s="16"/>
      <c r="F2557" s="16"/>
      <c r="G2557" s="16"/>
    </row>
    <row r="2558" spans="1:7" x14ac:dyDescent="0.25">
      <c r="A2558" s="12" t="s">
        <v>2682</v>
      </c>
      <c r="B2558" s="13" t="s">
        <v>16</v>
      </c>
      <c r="C2558" s="13" t="s">
        <v>53</v>
      </c>
      <c r="D2558" s="17" t="s">
        <v>2683</v>
      </c>
      <c r="E2558" s="14">
        <v>871.29</v>
      </c>
      <c r="F2558" s="14">
        <v>34.020000000000003</v>
      </c>
      <c r="G2558" s="15">
        <f>ROUND(E2558*F2558,2)</f>
        <v>29641.29</v>
      </c>
    </row>
    <row r="2559" spans="1:7" ht="67.5" x14ac:dyDescent="0.25">
      <c r="A2559" s="16"/>
      <c r="B2559" s="16"/>
      <c r="C2559" s="16"/>
      <c r="D2559" s="17" t="s">
        <v>2684</v>
      </c>
      <c r="E2559" s="16"/>
      <c r="F2559" s="16"/>
      <c r="G2559" s="16"/>
    </row>
    <row r="2560" spans="1:7" x14ac:dyDescent="0.25">
      <c r="A2560" s="16"/>
      <c r="B2560" s="16"/>
      <c r="C2560" s="16"/>
      <c r="D2560" s="35" t="s">
        <v>2685</v>
      </c>
      <c r="E2560" s="14">
        <v>0</v>
      </c>
      <c r="F2560" s="18">
        <f>G2556+G2558</f>
        <v>-17035.32</v>
      </c>
      <c r="G2560" s="18">
        <f>ROUND(E2560*F2560,2)</f>
        <v>0</v>
      </c>
    </row>
    <row r="2561" spans="1:7" ht="0.95" customHeight="1" x14ac:dyDescent="0.25">
      <c r="A2561" s="19"/>
      <c r="B2561" s="19"/>
      <c r="C2561" s="19"/>
      <c r="D2561" s="36"/>
      <c r="E2561" s="19"/>
      <c r="F2561" s="19"/>
      <c r="G2561" s="19"/>
    </row>
    <row r="2562" spans="1:7" ht="22.5" x14ac:dyDescent="0.25">
      <c r="A2562" s="10" t="s">
        <v>2686</v>
      </c>
      <c r="B2562" s="10" t="s">
        <v>9</v>
      </c>
      <c r="C2562" s="10" t="s">
        <v>10</v>
      </c>
      <c r="D2562" s="34" t="s">
        <v>2687</v>
      </c>
      <c r="E2562" s="11">
        <f>E2567</f>
        <v>0</v>
      </c>
      <c r="F2562" s="11">
        <f>F2567</f>
        <v>-21295.93</v>
      </c>
      <c r="G2562" s="11">
        <f>G2567</f>
        <v>0</v>
      </c>
    </row>
    <row r="2563" spans="1:7" x14ac:dyDescent="0.25">
      <c r="A2563" s="12" t="s">
        <v>363</v>
      </c>
      <c r="B2563" s="13" t="s">
        <v>16</v>
      </c>
      <c r="C2563" s="13" t="s">
        <v>53</v>
      </c>
      <c r="D2563" s="17" t="s">
        <v>364</v>
      </c>
      <c r="E2563" s="14">
        <v>-750.79</v>
      </c>
      <c r="F2563" s="14">
        <v>62.17</v>
      </c>
      <c r="G2563" s="15">
        <f>ROUND(E2563*F2563,2)</f>
        <v>-46676.61</v>
      </c>
    </row>
    <row r="2564" spans="1:7" ht="225" x14ac:dyDescent="0.25">
      <c r="A2564" s="16"/>
      <c r="B2564" s="16"/>
      <c r="C2564" s="16"/>
      <c r="D2564" s="17" t="s">
        <v>365</v>
      </c>
      <c r="E2564" s="16"/>
      <c r="F2564" s="16"/>
      <c r="G2564" s="16"/>
    </row>
    <row r="2565" spans="1:7" x14ac:dyDescent="0.25">
      <c r="A2565" s="12" t="s">
        <v>2688</v>
      </c>
      <c r="B2565" s="13" t="s">
        <v>16</v>
      </c>
      <c r="C2565" s="13" t="s">
        <v>53</v>
      </c>
      <c r="D2565" s="17" t="s">
        <v>2689</v>
      </c>
      <c r="E2565" s="14">
        <v>871.29</v>
      </c>
      <c r="F2565" s="14">
        <v>29.13</v>
      </c>
      <c r="G2565" s="15">
        <f>ROUND(E2565*F2565,2)</f>
        <v>25380.68</v>
      </c>
    </row>
    <row r="2566" spans="1:7" ht="45" x14ac:dyDescent="0.25">
      <c r="A2566" s="16"/>
      <c r="B2566" s="16"/>
      <c r="C2566" s="16"/>
      <c r="D2566" s="17" t="s">
        <v>2690</v>
      </c>
      <c r="E2566" s="16"/>
      <c r="F2566" s="16"/>
      <c r="G2566" s="16"/>
    </row>
    <row r="2567" spans="1:7" x14ac:dyDescent="0.25">
      <c r="A2567" s="16"/>
      <c r="B2567" s="16"/>
      <c r="C2567" s="16"/>
      <c r="D2567" s="35" t="s">
        <v>2691</v>
      </c>
      <c r="E2567" s="14">
        <v>0</v>
      </c>
      <c r="F2567" s="18">
        <f>G2563+G2565</f>
        <v>-21295.93</v>
      </c>
      <c r="G2567" s="18">
        <f>ROUND(E2567*F2567,2)</f>
        <v>0</v>
      </c>
    </row>
    <row r="2568" spans="1:7" ht="0.95" customHeight="1" x14ac:dyDescent="0.25">
      <c r="A2568" s="19"/>
      <c r="B2568" s="19"/>
      <c r="C2568" s="19"/>
      <c r="D2568" s="36"/>
      <c r="E2568" s="19"/>
      <c r="F2568" s="19"/>
      <c r="G2568" s="19"/>
    </row>
    <row r="2569" spans="1:7" x14ac:dyDescent="0.25">
      <c r="A2569" s="10" t="s">
        <v>2692</v>
      </c>
      <c r="B2569" s="10" t="s">
        <v>9</v>
      </c>
      <c r="C2569" s="10" t="s">
        <v>10</v>
      </c>
      <c r="D2569" s="34" t="s">
        <v>2693</v>
      </c>
      <c r="E2569" s="11">
        <f>E2576</f>
        <v>0</v>
      </c>
      <c r="F2569" s="11">
        <f>F2576</f>
        <v>-22734.62</v>
      </c>
      <c r="G2569" s="11">
        <f>G2576</f>
        <v>0</v>
      </c>
    </row>
    <row r="2570" spans="1:7" x14ac:dyDescent="0.25">
      <c r="A2570" s="12" t="s">
        <v>2669</v>
      </c>
      <c r="B2570" s="13" t="s">
        <v>16</v>
      </c>
      <c r="C2570" s="13" t="s">
        <v>87</v>
      </c>
      <c r="D2570" s="17" t="s">
        <v>2670</v>
      </c>
      <c r="E2570" s="14">
        <v>-359.1</v>
      </c>
      <c r="F2570" s="14">
        <v>71.459999999999994</v>
      </c>
      <c r="G2570" s="15">
        <f>ROUND(E2570*F2570,2)</f>
        <v>-25661.29</v>
      </c>
    </row>
    <row r="2571" spans="1:7" ht="213.75" x14ac:dyDescent="0.25">
      <c r="A2571" s="16"/>
      <c r="B2571" s="16"/>
      <c r="C2571" s="16"/>
      <c r="D2571" s="17" t="s">
        <v>2671</v>
      </c>
      <c r="E2571" s="16"/>
      <c r="F2571" s="16"/>
      <c r="G2571" s="16"/>
    </row>
    <row r="2572" spans="1:7" x14ac:dyDescent="0.25">
      <c r="A2572" s="12" t="s">
        <v>2674</v>
      </c>
      <c r="B2572" s="13" t="s">
        <v>16</v>
      </c>
      <c r="C2572" s="13" t="s">
        <v>53</v>
      </c>
      <c r="D2572" s="17" t="s">
        <v>2675</v>
      </c>
      <c r="E2572" s="14">
        <v>-359.1</v>
      </c>
      <c r="F2572" s="14">
        <v>14.52</v>
      </c>
      <c r="G2572" s="15">
        <f>ROUND(E2572*F2572,2)</f>
        <v>-5214.13</v>
      </c>
    </row>
    <row r="2573" spans="1:7" ht="168.75" x14ac:dyDescent="0.25">
      <c r="A2573" s="16"/>
      <c r="B2573" s="16"/>
      <c r="C2573" s="16"/>
      <c r="D2573" s="17" t="s">
        <v>313</v>
      </c>
      <c r="E2573" s="16"/>
      <c r="F2573" s="16"/>
      <c r="G2573" s="16"/>
    </row>
    <row r="2574" spans="1:7" x14ac:dyDescent="0.25">
      <c r="A2574" s="12" t="s">
        <v>2676</v>
      </c>
      <c r="B2574" s="13" t="s">
        <v>16</v>
      </c>
      <c r="C2574" s="13" t="s">
        <v>53</v>
      </c>
      <c r="D2574" s="17" t="s">
        <v>2677</v>
      </c>
      <c r="E2574" s="14">
        <v>359.1</v>
      </c>
      <c r="F2574" s="14">
        <v>22.67</v>
      </c>
      <c r="G2574" s="15">
        <f>ROUND(E2574*F2574,2)</f>
        <v>8140.8</v>
      </c>
    </row>
    <row r="2575" spans="1:7" ht="326.25" x14ac:dyDescent="0.25">
      <c r="A2575" s="16"/>
      <c r="B2575" s="16"/>
      <c r="C2575" s="16"/>
      <c r="D2575" s="17" t="s">
        <v>2678</v>
      </c>
      <c r="E2575" s="16"/>
      <c r="F2575" s="16"/>
      <c r="G2575" s="16"/>
    </row>
    <row r="2576" spans="1:7" x14ac:dyDescent="0.25">
      <c r="A2576" s="16"/>
      <c r="B2576" s="16"/>
      <c r="C2576" s="16"/>
      <c r="D2576" s="35" t="s">
        <v>2694</v>
      </c>
      <c r="E2576" s="14">
        <v>0</v>
      </c>
      <c r="F2576" s="18">
        <f>G2570+G2572+G2574</f>
        <v>-22734.62</v>
      </c>
      <c r="G2576" s="18">
        <f>ROUND(E2576*F2576,2)</f>
        <v>0</v>
      </c>
    </row>
    <row r="2577" spans="1:7" ht="0.95" customHeight="1" x14ac:dyDescent="0.25">
      <c r="A2577" s="19"/>
      <c r="B2577" s="19"/>
      <c r="C2577" s="19"/>
      <c r="D2577" s="36"/>
      <c r="E2577" s="19"/>
      <c r="F2577" s="19"/>
      <c r="G2577" s="19"/>
    </row>
    <row r="2578" spans="1:7" ht="22.5" x14ac:dyDescent="0.25">
      <c r="A2578" s="10" t="s">
        <v>2695</v>
      </c>
      <c r="B2578" s="10" t="s">
        <v>9</v>
      </c>
      <c r="C2578" s="10" t="s">
        <v>10</v>
      </c>
      <c r="D2578" s="34" t="s">
        <v>2696</v>
      </c>
      <c r="E2578" s="11">
        <f>E2583</f>
        <v>0</v>
      </c>
      <c r="F2578" s="11">
        <f>F2583</f>
        <v>0</v>
      </c>
      <c r="G2578" s="11">
        <f>G2583</f>
        <v>0</v>
      </c>
    </row>
    <row r="2579" spans="1:7" ht="22.5" x14ac:dyDescent="0.25">
      <c r="A2579" s="12" t="s">
        <v>372</v>
      </c>
      <c r="B2579" s="13" t="s">
        <v>16</v>
      </c>
      <c r="C2579" s="13" t="s">
        <v>53</v>
      </c>
      <c r="D2579" s="17" t="s">
        <v>373</v>
      </c>
      <c r="E2579" s="14">
        <v>0</v>
      </c>
      <c r="F2579" s="14">
        <v>163.30000000000001</v>
      </c>
      <c r="G2579" s="15">
        <f>ROUND(E2579*F2579,2)</f>
        <v>0</v>
      </c>
    </row>
    <row r="2580" spans="1:7" ht="45" x14ac:dyDescent="0.25">
      <c r="A2580" s="16"/>
      <c r="B2580" s="16"/>
      <c r="C2580" s="16"/>
      <c r="D2580" s="17" t="s">
        <v>374</v>
      </c>
      <c r="E2580" s="16"/>
      <c r="F2580" s="16"/>
      <c r="G2580" s="16"/>
    </row>
    <row r="2581" spans="1:7" x14ac:dyDescent="0.25">
      <c r="A2581" s="12" t="s">
        <v>651</v>
      </c>
      <c r="B2581" s="13" t="s">
        <v>16</v>
      </c>
      <c r="C2581" s="13" t="s">
        <v>87</v>
      </c>
      <c r="D2581" s="17" t="s">
        <v>652</v>
      </c>
      <c r="E2581" s="14">
        <v>0</v>
      </c>
      <c r="F2581" s="14">
        <v>3.98</v>
      </c>
      <c r="G2581" s="15">
        <f>ROUND(E2581*F2581,2)</f>
        <v>0</v>
      </c>
    </row>
    <row r="2582" spans="1:7" ht="270" x14ac:dyDescent="0.25">
      <c r="A2582" s="16"/>
      <c r="B2582" s="16"/>
      <c r="C2582" s="16"/>
      <c r="D2582" s="17" t="s">
        <v>653</v>
      </c>
      <c r="E2582" s="16"/>
      <c r="F2582" s="16"/>
      <c r="G2582" s="16"/>
    </row>
    <row r="2583" spans="1:7" x14ac:dyDescent="0.25">
      <c r="A2583" s="16"/>
      <c r="B2583" s="16"/>
      <c r="C2583" s="16"/>
      <c r="D2583" s="35" t="s">
        <v>2697</v>
      </c>
      <c r="E2583" s="14">
        <v>0</v>
      </c>
      <c r="F2583" s="18">
        <f>G2579+G2581</f>
        <v>0</v>
      </c>
      <c r="G2583" s="18">
        <f>ROUND(E2583*F2583,2)</f>
        <v>0</v>
      </c>
    </row>
    <row r="2584" spans="1:7" ht="0.95" customHeight="1" x14ac:dyDescent="0.25">
      <c r="A2584" s="19"/>
      <c r="B2584" s="19"/>
      <c r="C2584" s="19"/>
      <c r="D2584" s="36"/>
      <c r="E2584" s="19"/>
      <c r="F2584" s="19"/>
      <c r="G2584" s="19"/>
    </row>
    <row r="2585" spans="1:7" x14ac:dyDescent="0.25">
      <c r="A2585" s="10" t="s">
        <v>2698</v>
      </c>
      <c r="B2585" s="10" t="s">
        <v>9</v>
      </c>
      <c r="C2585" s="10" t="s">
        <v>10</v>
      </c>
      <c r="D2585" s="34" t="s">
        <v>2699</v>
      </c>
      <c r="E2585" s="11">
        <f>E2590</f>
        <v>0</v>
      </c>
      <c r="F2585" s="11">
        <f>F2590</f>
        <v>-2326.54</v>
      </c>
      <c r="G2585" s="11">
        <f>G2590</f>
        <v>0</v>
      </c>
    </row>
    <row r="2586" spans="1:7" x14ac:dyDescent="0.25">
      <c r="A2586" s="12" t="s">
        <v>375</v>
      </c>
      <c r="B2586" s="13" t="s">
        <v>16</v>
      </c>
      <c r="C2586" s="13" t="s">
        <v>53</v>
      </c>
      <c r="D2586" s="17" t="s">
        <v>376</v>
      </c>
      <c r="E2586" s="14">
        <v>-72.41</v>
      </c>
      <c r="F2586" s="14">
        <v>36.11</v>
      </c>
      <c r="G2586" s="15">
        <f>ROUND(E2586*F2586,2)</f>
        <v>-2614.73</v>
      </c>
    </row>
    <row r="2587" spans="1:7" ht="270" x14ac:dyDescent="0.25">
      <c r="A2587" s="16"/>
      <c r="B2587" s="16"/>
      <c r="C2587" s="16"/>
      <c r="D2587" s="17" t="s">
        <v>377</v>
      </c>
      <c r="E2587" s="16"/>
      <c r="F2587" s="16"/>
      <c r="G2587" s="16"/>
    </row>
    <row r="2588" spans="1:7" x14ac:dyDescent="0.25">
      <c r="A2588" s="12" t="s">
        <v>651</v>
      </c>
      <c r="B2588" s="13" t="s">
        <v>16</v>
      </c>
      <c r="C2588" s="13" t="s">
        <v>87</v>
      </c>
      <c r="D2588" s="17" t="s">
        <v>652</v>
      </c>
      <c r="E2588" s="14">
        <v>72.41</v>
      </c>
      <c r="F2588" s="14">
        <v>3.98</v>
      </c>
      <c r="G2588" s="15">
        <f>ROUND(E2588*F2588,2)</f>
        <v>288.19</v>
      </c>
    </row>
    <row r="2589" spans="1:7" ht="270" x14ac:dyDescent="0.25">
      <c r="A2589" s="16"/>
      <c r="B2589" s="16"/>
      <c r="C2589" s="16"/>
      <c r="D2589" s="17" t="s">
        <v>653</v>
      </c>
      <c r="E2589" s="16"/>
      <c r="F2589" s="16"/>
      <c r="G2589" s="16"/>
    </row>
    <row r="2590" spans="1:7" x14ac:dyDescent="0.25">
      <c r="A2590" s="16"/>
      <c r="B2590" s="16"/>
      <c r="C2590" s="16"/>
      <c r="D2590" s="35" t="s">
        <v>2700</v>
      </c>
      <c r="E2590" s="14">
        <v>0</v>
      </c>
      <c r="F2590" s="18">
        <f>G2586+G2588</f>
        <v>-2326.54</v>
      </c>
      <c r="G2590" s="18">
        <f>ROUND(E2590*F2590,2)</f>
        <v>0</v>
      </c>
    </row>
    <row r="2591" spans="1:7" ht="0.95" customHeight="1" x14ac:dyDescent="0.25">
      <c r="A2591" s="19"/>
      <c r="B2591" s="19"/>
      <c r="C2591" s="19"/>
      <c r="D2591" s="36"/>
      <c r="E2591" s="19"/>
      <c r="F2591" s="19"/>
      <c r="G2591" s="19"/>
    </row>
    <row r="2592" spans="1:7" ht="22.5" x14ac:dyDescent="0.25">
      <c r="A2592" s="10" t="s">
        <v>2701</v>
      </c>
      <c r="B2592" s="10" t="s">
        <v>9</v>
      </c>
      <c r="C2592" s="10" t="s">
        <v>10</v>
      </c>
      <c r="D2592" s="34" t="s">
        <v>2702</v>
      </c>
      <c r="E2592" s="11">
        <f>E2595</f>
        <v>0</v>
      </c>
      <c r="F2592" s="11">
        <f>F2595</f>
        <v>-4085.67</v>
      </c>
      <c r="G2592" s="11">
        <f>G2595</f>
        <v>0</v>
      </c>
    </row>
    <row r="2593" spans="1:7" x14ac:dyDescent="0.25">
      <c r="A2593" s="12" t="s">
        <v>391</v>
      </c>
      <c r="B2593" s="13" t="s">
        <v>16</v>
      </c>
      <c r="C2593" s="13" t="s">
        <v>87</v>
      </c>
      <c r="D2593" s="17" t="s">
        <v>392</v>
      </c>
      <c r="E2593" s="14">
        <v>-1408.85</v>
      </c>
      <c r="F2593" s="14">
        <v>2.9</v>
      </c>
      <c r="G2593" s="15">
        <f>ROUND(E2593*F2593,2)</f>
        <v>-4085.67</v>
      </c>
    </row>
    <row r="2594" spans="1:7" ht="146.25" x14ac:dyDescent="0.25">
      <c r="A2594" s="16"/>
      <c r="B2594" s="16"/>
      <c r="C2594" s="16"/>
      <c r="D2594" s="17" t="s">
        <v>393</v>
      </c>
      <c r="E2594" s="16"/>
      <c r="F2594" s="16"/>
      <c r="G2594" s="16"/>
    </row>
    <row r="2595" spans="1:7" x14ac:dyDescent="0.25">
      <c r="A2595" s="16"/>
      <c r="B2595" s="16"/>
      <c r="C2595" s="16"/>
      <c r="D2595" s="35" t="s">
        <v>2703</v>
      </c>
      <c r="E2595" s="14">
        <v>0</v>
      </c>
      <c r="F2595" s="18">
        <f>G2593</f>
        <v>-4085.67</v>
      </c>
      <c r="G2595" s="18">
        <f>ROUND(E2595*F2595,2)</f>
        <v>0</v>
      </c>
    </row>
    <row r="2596" spans="1:7" ht="0.95" customHeight="1" x14ac:dyDescent="0.25">
      <c r="A2596" s="19"/>
      <c r="B2596" s="19"/>
      <c r="C2596" s="19"/>
      <c r="D2596" s="36"/>
      <c r="E2596" s="19"/>
      <c r="F2596" s="19"/>
      <c r="G2596" s="19"/>
    </row>
    <row r="2597" spans="1:7" ht="22.5" x14ac:dyDescent="0.25">
      <c r="A2597" s="10" t="s">
        <v>2704</v>
      </c>
      <c r="B2597" s="10" t="s">
        <v>9</v>
      </c>
      <c r="C2597" s="10" t="s">
        <v>10</v>
      </c>
      <c r="D2597" s="34" t="s">
        <v>2705</v>
      </c>
      <c r="E2597" s="11">
        <f>E2600</f>
        <v>0</v>
      </c>
      <c r="F2597" s="11">
        <f>F2600</f>
        <v>-26706.67</v>
      </c>
      <c r="G2597" s="11">
        <f>G2600</f>
        <v>0</v>
      </c>
    </row>
    <row r="2598" spans="1:7" x14ac:dyDescent="0.25">
      <c r="A2598" s="12" t="s">
        <v>397</v>
      </c>
      <c r="B2598" s="13" t="s">
        <v>16</v>
      </c>
      <c r="C2598" s="13" t="s">
        <v>87</v>
      </c>
      <c r="D2598" s="17" t="s">
        <v>398</v>
      </c>
      <c r="E2598" s="14">
        <v>-2524.2600000000002</v>
      </c>
      <c r="F2598" s="14">
        <v>10.58</v>
      </c>
      <c r="G2598" s="15">
        <f>ROUND(E2598*F2598,2)</f>
        <v>-26706.67</v>
      </c>
    </row>
    <row r="2599" spans="1:7" ht="135" x14ac:dyDescent="0.25">
      <c r="A2599" s="16"/>
      <c r="B2599" s="16"/>
      <c r="C2599" s="16"/>
      <c r="D2599" s="17" t="s">
        <v>399</v>
      </c>
      <c r="E2599" s="16"/>
      <c r="F2599" s="16"/>
      <c r="G2599" s="16"/>
    </row>
    <row r="2600" spans="1:7" x14ac:dyDescent="0.25">
      <c r="A2600" s="16"/>
      <c r="B2600" s="16"/>
      <c r="C2600" s="16"/>
      <c r="D2600" s="35" t="s">
        <v>2706</v>
      </c>
      <c r="E2600" s="14">
        <v>0</v>
      </c>
      <c r="F2600" s="18">
        <f>G2598</f>
        <v>-26706.67</v>
      </c>
      <c r="G2600" s="18">
        <f>ROUND(E2600*F2600,2)</f>
        <v>0</v>
      </c>
    </row>
    <row r="2601" spans="1:7" ht="0.95" customHeight="1" x14ac:dyDescent="0.25">
      <c r="A2601" s="19"/>
      <c r="B2601" s="19"/>
      <c r="C2601" s="19"/>
      <c r="D2601" s="36"/>
      <c r="E2601" s="19"/>
      <c r="F2601" s="19"/>
      <c r="G2601" s="19"/>
    </row>
    <row r="2602" spans="1:7" ht="22.5" x14ac:dyDescent="0.25">
      <c r="A2602" s="10" t="s">
        <v>2707</v>
      </c>
      <c r="B2602" s="10" t="s">
        <v>9</v>
      </c>
      <c r="C2602" s="10" t="s">
        <v>10</v>
      </c>
      <c r="D2602" s="34" t="s">
        <v>2708</v>
      </c>
      <c r="E2602" s="11">
        <f>E2627</f>
        <v>0</v>
      </c>
      <c r="F2602" s="11">
        <f>F2627</f>
        <v>-4.5</v>
      </c>
      <c r="G2602" s="11">
        <f>G2627</f>
        <v>0</v>
      </c>
    </row>
    <row r="2603" spans="1:7" x14ac:dyDescent="0.25">
      <c r="A2603" s="12" t="s">
        <v>2709</v>
      </c>
      <c r="B2603" s="13" t="s">
        <v>16</v>
      </c>
      <c r="C2603" s="13" t="s">
        <v>53</v>
      </c>
      <c r="D2603" s="17" t="s">
        <v>408</v>
      </c>
      <c r="E2603" s="14">
        <v>-1</v>
      </c>
      <c r="F2603" s="14">
        <v>78.63</v>
      </c>
      <c r="G2603" s="15">
        <f>ROUND(E2603*F2603,2)</f>
        <v>-78.63</v>
      </c>
    </row>
    <row r="2604" spans="1:7" ht="409.5" x14ac:dyDescent="0.25">
      <c r="A2604" s="16"/>
      <c r="B2604" s="16"/>
      <c r="C2604" s="16"/>
      <c r="D2604" s="17" t="s">
        <v>2710</v>
      </c>
      <c r="E2604" s="16"/>
      <c r="F2604" s="16"/>
      <c r="G2604" s="16"/>
    </row>
    <row r="2605" spans="1:7" x14ac:dyDescent="0.25">
      <c r="A2605" s="12" t="s">
        <v>2711</v>
      </c>
      <c r="B2605" s="13" t="s">
        <v>16</v>
      </c>
      <c r="C2605" s="13" t="s">
        <v>87</v>
      </c>
      <c r="D2605" s="17" t="s">
        <v>411</v>
      </c>
      <c r="E2605" s="14">
        <v>-1</v>
      </c>
      <c r="F2605" s="14">
        <v>74.83</v>
      </c>
      <c r="G2605" s="15">
        <f>ROUND(E2605*F2605,2)</f>
        <v>-74.83</v>
      </c>
    </row>
    <row r="2606" spans="1:7" ht="409.5" x14ac:dyDescent="0.25">
      <c r="A2606" s="16"/>
      <c r="B2606" s="16"/>
      <c r="C2606" s="16"/>
      <c r="D2606" s="17" t="s">
        <v>2712</v>
      </c>
      <c r="E2606" s="16"/>
      <c r="F2606" s="16"/>
      <c r="G2606" s="16"/>
    </row>
    <row r="2607" spans="1:7" x14ac:dyDescent="0.25">
      <c r="A2607" s="12" t="s">
        <v>2713</v>
      </c>
      <c r="B2607" s="13" t="s">
        <v>16</v>
      </c>
      <c r="C2607" s="13" t="s">
        <v>87</v>
      </c>
      <c r="D2607" s="17" t="s">
        <v>414</v>
      </c>
      <c r="E2607" s="14">
        <v>-1</v>
      </c>
      <c r="F2607" s="14">
        <v>68.239999999999995</v>
      </c>
      <c r="G2607" s="15">
        <f>ROUND(E2607*F2607,2)</f>
        <v>-68.239999999999995</v>
      </c>
    </row>
    <row r="2608" spans="1:7" ht="409.5" x14ac:dyDescent="0.25">
      <c r="A2608" s="16"/>
      <c r="B2608" s="16"/>
      <c r="C2608" s="16"/>
      <c r="D2608" s="17" t="s">
        <v>2714</v>
      </c>
      <c r="E2608" s="16"/>
      <c r="F2608" s="16"/>
      <c r="G2608" s="16"/>
    </row>
    <row r="2609" spans="1:7" x14ac:dyDescent="0.25">
      <c r="A2609" s="12" t="s">
        <v>2715</v>
      </c>
      <c r="B2609" s="13" t="s">
        <v>16</v>
      </c>
      <c r="C2609" s="13" t="s">
        <v>53</v>
      </c>
      <c r="D2609" s="17" t="s">
        <v>408</v>
      </c>
      <c r="E2609" s="14">
        <v>-1</v>
      </c>
      <c r="F2609" s="14">
        <v>78.63</v>
      </c>
      <c r="G2609" s="15">
        <f>ROUND(E2609*F2609,2)</f>
        <v>-78.63</v>
      </c>
    </row>
    <row r="2610" spans="1:7" ht="409.5" x14ac:dyDescent="0.25">
      <c r="A2610" s="16"/>
      <c r="B2610" s="16"/>
      <c r="C2610" s="16"/>
      <c r="D2610" s="17" t="s">
        <v>2710</v>
      </c>
      <c r="E2610" s="16"/>
      <c r="F2610" s="16"/>
      <c r="G2610" s="16"/>
    </row>
    <row r="2611" spans="1:7" x14ac:dyDescent="0.25">
      <c r="A2611" s="12" t="s">
        <v>2716</v>
      </c>
      <c r="B2611" s="13" t="s">
        <v>16</v>
      </c>
      <c r="C2611" s="13" t="s">
        <v>87</v>
      </c>
      <c r="D2611" s="17" t="s">
        <v>411</v>
      </c>
      <c r="E2611" s="14">
        <v>-1</v>
      </c>
      <c r="F2611" s="14">
        <v>75.28</v>
      </c>
      <c r="G2611" s="15">
        <f>ROUND(E2611*F2611,2)</f>
        <v>-75.28</v>
      </c>
    </row>
    <row r="2612" spans="1:7" ht="409.5" x14ac:dyDescent="0.25">
      <c r="A2612" s="16"/>
      <c r="B2612" s="16"/>
      <c r="C2612" s="16"/>
      <c r="D2612" s="17" t="s">
        <v>2717</v>
      </c>
      <c r="E2612" s="16"/>
      <c r="F2612" s="16"/>
      <c r="G2612" s="16"/>
    </row>
    <row r="2613" spans="1:7" x14ac:dyDescent="0.25">
      <c r="A2613" s="12" t="s">
        <v>2718</v>
      </c>
      <c r="B2613" s="13" t="s">
        <v>16</v>
      </c>
      <c r="C2613" s="13" t="s">
        <v>87</v>
      </c>
      <c r="D2613" s="17" t="s">
        <v>414</v>
      </c>
      <c r="E2613" s="14">
        <v>-1</v>
      </c>
      <c r="F2613" s="14">
        <v>70.540000000000006</v>
      </c>
      <c r="G2613" s="15">
        <f>ROUND(E2613*F2613,2)</f>
        <v>-70.540000000000006</v>
      </c>
    </row>
    <row r="2614" spans="1:7" ht="409.5" x14ac:dyDescent="0.25">
      <c r="A2614" s="16"/>
      <c r="B2614" s="16"/>
      <c r="C2614" s="16"/>
      <c r="D2614" s="17" t="s">
        <v>2719</v>
      </c>
      <c r="E2614" s="16"/>
      <c r="F2614" s="16"/>
      <c r="G2614" s="16"/>
    </row>
    <row r="2615" spans="1:7" x14ac:dyDescent="0.25">
      <c r="A2615" s="12" t="s">
        <v>407</v>
      </c>
      <c r="B2615" s="13" t="s">
        <v>16</v>
      </c>
      <c r="C2615" s="13" t="s">
        <v>53</v>
      </c>
      <c r="D2615" s="17" t="s">
        <v>408</v>
      </c>
      <c r="E2615" s="14">
        <v>1</v>
      </c>
      <c r="F2615" s="14">
        <v>77.88</v>
      </c>
      <c r="G2615" s="15">
        <f>ROUND(E2615*F2615,2)</f>
        <v>77.88</v>
      </c>
    </row>
    <row r="2616" spans="1:7" ht="409.5" x14ac:dyDescent="0.25">
      <c r="A2616" s="16"/>
      <c r="B2616" s="16"/>
      <c r="C2616" s="16"/>
      <c r="D2616" s="17" t="s">
        <v>409</v>
      </c>
      <c r="E2616" s="16"/>
      <c r="F2616" s="16"/>
      <c r="G2616" s="16"/>
    </row>
    <row r="2617" spans="1:7" x14ac:dyDescent="0.25">
      <c r="A2617" s="12" t="s">
        <v>410</v>
      </c>
      <c r="B2617" s="13" t="s">
        <v>16</v>
      </c>
      <c r="C2617" s="13" t="s">
        <v>87</v>
      </c>
      <c r="D2617" s="17" t="s">
        <v>411</v>
      </c>
      <c r="E2617" s="14">
        <v>1</v>
      </c>
      <c r="F2617" s="14">
        <v>74.08</v>
      </c>
      <c r="G2617" s="15">
        <f>ROUND(E2617*F2617,2)</f>
        <v>74.08</v>
      </c>
    </row>
    <row r="2618" spans="1:7" ht="409.5" x14ac:dyDescent="0.25">
      <c r="A2618" s="16"/>
      <c r="B2618" s="16"/>
      <c r="C2618" s="16"/>
      <c r="D2618" s="17" t="s">
        <v>412</v>
      </c>
      <c r="E2618" s="16"/>
      <c r="F2618" s="16"/>
      <c r="G2618" s="16"/>
    </row>
    <row r="2619" spans="1:7" x14ac:dyDescent="0.25">
      <c r="A2619" s="12" t="s">
        <v>413</v>
      </c>
      <c r="B2619" s="13" t="s">
        <v>16</v>
      </c>
      <c r="C2619" s="13" t="s">
        <v>87</v>
      </c>
      <c r="D2619" s="17" t="s">
        <v>414</v>
      </c>
      <c r="E2619" s="14">
        <v>1</v>
      </c>
      <c r="F2619" s="14">
        <v>67.489999999999995</v>
      </c>
      <c r="G2619" s="15">
        <f>ROUND(E2619*F2619,2)</f>
        <v>67.489999999999995</v>
      </c>
    </row>
    <row r="2620" spans="1:7" ht="409.5" x14ac:dyDescent="0.25">
      <c r="A2620" s="16"/>
      <c r="B2620" s="16"/>
      <c r="C2620" s="16"/>
      <c r="D2620" s="17" t="s">
        <v>415</v>
      </c>
      <c r="E2620" s="16"/>
      <c r="F2620" s="16"/>
      <c r="G2620" s="16"/>
    </row>
    <row r="2621" spans="1:7" x14ac:dyDescent="0.25">
      <c r="A2621" s="12" t="s">
        <v>419</v>
      </c>
      <c r="B2621" s="13" t="s">
        <v>16</v>
      </c>
      <c r="C2621" s="13" t="s">
        <v>53</v>
      </c>
      <c r="D2621" s="17" t="s">
        <v>408</v>
      </c>
      <c r="E2621" s="14">
        <v>1</v>
      </c>
      <c r="F2621" s="14">
        <v>77.88</v>
      </c>
      <c r="G2621" s="15">
        <f>ROUND(E2621*F2621,2)</f>
        <v>77.88</v>
      </c>
    </row>
    <row r="2622" spans="1:7" ht="409.5" x14ac:dyDescent="0.25">
      <c r="A2622" s="16"/>
      <c r="B2622" s="16"/>
      <c r="C2622" s="16"/>
      <c r="D2622" s="17" t="s">
        <v>409</v>
      </c>
      <c r="E2622" s="16"/>
      <c r="F2622" s="16"/>
      <c r="G2622" s="16"/>
    </row>
    <row r="2623" spans="1:7" x14ac:dyDescent="0.25">
      <c r="A2623" s="12" t="s">
        <v>420</v>
      </c>
      <c r="B2623" s="13" t="s">
        <v>16</v>
      </c>
      <c r="C2623" s="13" t="s">
        <v>87</v>
      </c>
      <c r="D2623" s="17" t="s">
        <v>411</v>
      </c>
      <c r="E2623" s="14">
        <v>1</v>
      </c>
      <c r="F2623" s="14">
        <v>74.53</v>
      </c>
      <c r="G2623" s="15">
        <f>ROUND(E2623*F2623,2)</f>
        <v>74.53</v>
      </c>
    </row>
    <row r="2624" spans="1:7" ht="409.5" x14ac:dyDescent="0.25">
      <c r="A2624" s="16"/>
      <c r="B2624" s="16"/>
      <c r="C2624" s="16"/>
      <c r="D2624" s="17" t="s">
        <v>421</v>
      </c>
      <c r="E2624" s="16"/>
      <c r="F2624" s="16"/>
      <c r="G2624" s="16"/>
    </row>
    <row r="2625" spans="1:7" x14ac:dyDescent="0.25">
      <c r="A2625" s="12" t="s">
        <v>422</v>
      </c>
      <c r="B2625" s="13" t="s">
        <v>16</v>
      </c>
      <c r="C2625" s="13" t="s">
        <v>87</v>
      </c>
      <c r="D2625" s="17" t="s">
        <v>414</v>
      </c>
      <c r="E2625" s="14">
        <v>1</v>
      </c>
      <c r="F2625" s="14">
        <v>69.790000000000006</v>
      </c>
      <c r="G2625" s="15">
        <f>ROUND(E2625*F2625,2)</f>
        <v>69.790000000000006</v>
      </c>
    </row>
    <row r="2626" spans="1:7" ht="409.5" x14ac:dyDescent="0.25">
      <c r="A2626" s="16"/>
      <c r="B2626" s="16"/>
      <c r="C2626" s="16"/>
      <c r="D2626" s="17" t="s">
        <v>423</v>
      </c>
      <c r="E2626" s="16"/>
      <c r="F2626" s="16"/>
      <c r="G2626" s="16"/>
    </row>
    <row r="2627" spans="1:7" x14ac:dyDescent="0.25">
      <c r="A2627" s="16"/>
      <c r="B2627" s="16"/>
      <c r="C2627" s="16"/>
      <c r="D2627" s="35" t="s">
        <v>2720</v>
      </c>
      <c r="E2627" s="14">
        <v>0</v>
      </c>
      <c r="F2627" s="18">
        <f>G2603+G2605+G2607+G2609+G2611+G2613+G2615+G2617+G2619+G2621+G2623+G2625</f>
        <v>-4.5</v>
      </c>
      <c r="G2627" s="18">
        <f>ROUND(E2627*F2627,2)</f>
        <v>0</v>
      </c>
    </row>
    <row r="2628" spans="1:7" ht="0.95" customHeight="1" x14ac:dyDescent="0.25">
      <c r="A2628" s="19"/>
      <c r="B2628" s="19"/>
      <c r="C2628" s="19"/>
      <c r="D2628" s="36"/>
      <c r="E2628" s="19"/>
      <c r="F2628" s="19"/>
      <c r="G2628" s="19"/>
    </row>
    <row r="2629" spans="1:7" ht="22.5" x14ac:dyDescent="0.25">
      <c r="A2629" s="10" t="s">
        <v>2721</v>
      </c>
      <c r="B2629" s="10" t="s">
        <v>9</v>
      </c>
      <c r="C2629" s="10" t="s">
        <v>10</v>
      </c>
      <c r="D2629" s="34" t="s">
        <v>2722</v>
      </c>
      <c r="E2629" s="11">
        <f>E2634</f>
        <v>0</v>
      </c>
      <c r="F2629" s="11">
        <f>F2634</f>
        <v>-19024.73</v>
      </c>
      <c r="G2629" s="11">
        <f>G2634</f>
        <v>0</v>
      </c>
    </row>
    <row r="2630" spans="1:7" x14ac:dyDescent="0.25">
      <c r="A2630" s="12" t="s">
        <v>2723</v>
      </c>
      <c r="B2630" s="13" t="s">
        <v>16</v>
      </c>
      <c r="C2630" s="13" t="s">
        <v>87</v>
      </c>
      <c r="D2630" s="17" t="s">
        <v>435</v>
      </c>
      <c r="E2630" s="14">
        <v>-1494.48</v>
      </c>
      <c r="F2630" s="14">
        <v>26.06</v>
      </c>
      <c r="G2630" s="15">
        <f>ROUND(E2630*F2630,2)</f>
        <v>-38946.15</v>
      </c>
    </row>
    <row r="2631" spans="1:7" ht="409.5" x14ac:dyDescent="0.25">
      <c r="A2631" s="16"/>
      <c r="B2631" s="16"/>
      <c r="C2631" s="16"/>
      <c r="D2631" s="17" t="s">
        <v>2724</v>
      </c>
      <c r="E2631" s="16"/>
      <c r="F2631" s="16"/>
      <c r="G2631" s="16"/>
    </row>
    <row r="2632" spans="1:7" x14ac:dyDescent="0.25">
      <c r="A2632" s="12" t="s">
        <v>434</v>
      </c>
      <c r="B2632" s="13" t="s">
        <v>16</v>
      </c>
      <c r="C2632" s="13" t="s">
        <v>87</v>
      </c>
      <c r="D2632" s="17" t="s">
        <v>435</v>
      </c>
      <c r="E2632" s="14">
        <v>1494.48</v>
      </c>
      <c r="F2632" s="14">
        <v>13.33</v>
      </c>
      <c r="G2632" s="15">
        <f>ROUND(E2632*F2632,2)</f>
        <v>19921.419999999998</v>
      </c>
    </row>
    <row r="2633" spans="1:7" ht="409.5" x14ac:dyDescent="0.25">
      <c r="A2633" s="16"/>
      <c r="B2633" s="16"/>
      <c r="C2633" s="16"/>
      <c r="D2633" s="17" t="s">
        <v>436</v>
      </c>
      <c r="E2633" s="16"/>
      <c r="F2633" s="16"/>
      <c r="G2633" s="16"/>
    </row>
    <row r="2634" spans="1:7" x14ac:dyDescent="0.25">
      <c r="A2634" s="16"/>
      <c r="B2634" s="16"/>
      <c r="C2634" s="16"/>
      <c r="D2634" s="35" t="s">
        <v>2725</v>
      </c>
      <c r="E2634" s="14">
        <v>0</v>
      </c>
      <c r="F2634" s="18">
        <f>G2630+G2632</f>
        <v>-19024.73</v>
      </c>
      <c r="G2634" s="18">
        <f>ROUND(E2634*F2634,2)</f>
        <v>0</v>
      </c>
    </row>
    <row r="2635" spans="1:7" ht="0.95" customHeight="1" x14ac:dyDescent="0.25">
      <c r="A2635" s="19"/>
      <c r="B2635" s="19"/>
      <c r="C2635" s="19"/>
      <c r="D2635" s="36"/>
      <c r="E2635" s="19"/>
      <c r="F2635" s="19"/>
      <c r="G2635" s="19"/>
    </row>
    <row r="2636" spans="1:7" ht="22.5" x14ac:dyDescent="0.25">
      <c r="A2636" s="10" t="s">
        <v>2726</v>
      </c>
      <c r="B2636" s="10" t="s">
        <v>9</v>
      </c>
      <c r="C2636" s="10" t="s">
        <v>10</v>
      </c>
      <c r="D2636" s="34" t="s">
        <v>2727</v>
      </c>
      <c r="E2636" s="11">
        <f>E2639</f>
        <v>0</v>
      </c>
      <c r="F2636" s="11">
        <f>F2639</f>
        <v>-268.39999999999998</v>
      </c>
      <c r="G2636" s="11">
        <f>G2639</f>
        <v>0</v>
      </c>
    </row>
    <row r="2637" spans="1:7" ht="22.5" x14ac:dyDescent="0.25">
      <c r="A2637" s="12" t="s">
        <v>2728</v>
      </c>
      <c r="B2637" s="13" t="s">
        <v>16</v>
      </c>
      <c r="C2637" s="13" t="s">
        <v>152</v>
      </c>
      <c r="D2637" s="17" t="s">
        <v>2729</v>
      </c>
      <c r="E2637" s="14">
        <v>-1</v>
      </c>
      <c r="F2637" s="14">
        <v>268.39999999999998</v>
      </c>
      <c r="G2637" s="15">
        <f>ROUND(E2637*F2637,2)</f>
        <v>-268.39999999999998</v>
      </c>
    </row>
    <row r="2638" spans="1:7" ht="213.75" x14ac:dyDescent="0.25">
      <c r="A2638" s="16"/>
      <c r="B2638" s="16"/>
      <c r="C2638" s="16"/>
      <c r="D2638" s="17" t="s">
        <v>2730</v>
      </c>
      <c r="E2638" s="16"/>
      <c r="F2638" s="16"/>
      <c r="G2638" s="16"/>
    </row>
    <row r="2639" spans="1:7" x14ac:dyDescent="0.25">
      <c r="A2639" s="16"/>
      <c r="B2639" s="16"/>
      <c r="C2639" s="16"/>
      <c r="D2639" s="35" t="s">
        <v>2731</v>
      </c>
      <c r="E2639" s="14">
        <v>0</v>
      </c>
      <c r="F2639" s="18">
        <f>G2637</f>
        <v>-268.39999999999998</v>
      </c>
      <c r="G2639" s="18">
        <f>ROUND(E2639*F2639,2)</f>
        <v>0</v>
      </c>
    </row>
    <row r="2640" spans="1:7" ht="0.95" customHeight="1" x14ac:dyDescent="0.25">
      <c r="A2640" s="19"/>
      <c r="B2640" s="19"/>
      <c r="C2640" s="19"/>
      <c r="D2640" s="36"/>
      <c r="E2640" s="19"/>
      <c r="F2640" s="19"/>
      <c r="G2640" s="19"/>
    </row>
    <row r="2641" spans="1:7" ht="22.5" x14ac:dyDescent="0.25">
      <c r="A2641" s="10" t="s">
        <v>2732</v>
      </c>
      <c r="B2641" s="10" t="s">
        <v>9</v>
      </c>
      <c r="C2641" s="10" t="s">
        <v>10</v>
      </c>
      <c r="D2641" s="34" t="s">
        <v>2733</v>
      </c>
      <c r="E2641" s="11">
        <f>E2694</f>
        <v>0</v>
      </c>
      <c r="F2641" s="11">
        <f>F2694</f>
        <v>-9511.2900000000009</v>
      </c>
      <c r="G2641" s="11">
        <f>G2694</f>
        <v>0</v>
      </c>
    </row>
    <row r="2642" spans="1:7" ht="22.5" x14ac:dyDescent="0.25">
      <c r="A2642" s="12" t="s">
        <v>482</v>
      </c>
      <c r="B2642" s="13" t="s">
        <v>16</v>
      </c>
      <c r="C2642" s="13" t="s">
        <v>152</v>
      </c>
      <c r="D2642" s="17" t="s">
        <v>483</v>
      </c>
      <c r="E2642" s="14">
        <v>-73</v>
      </c>
      <c r="F2642" s="14">
        <v>1807.25</v>
      </c>
      <c r="G2642" s="15">
        <f>ROUND(E2642*F2642,2)</f>
        <v>-131929.25</v>
      </c>
    </row>
    <row r="2643" spans="1:7" ht="409.5" x14ac:dyDescent="0.25">
      <c r="A2643" s="16"/>
      <c r="B2643" s="16"/>
      <c r="C2643" s="16"/>
      <c r="D2643" s="17" t="s">
        <v>484</v>
      </c>
      <c r="E2643" s="16"/>
      <c r="F2643" s="16"/>
      <c r="G2643" s="16"/>
    </row>
    <row r="2644" spans="1:7" ht="22.5" x14ac:dyDescent="0.25">
      <c r="A2644" s="12" t="s">
        <v>485</v>
      </c>
      <c r="B2644" s="13" t="s">
        <v>16</v>
      </c>
      <c r="C2644" s="13" t="s">
        <v>152</v>
      </c>
      <c r="D2644" s="17" t="s">
        <v>486</v>
      </c>
      <c r="E2644" s="14">
        <v>-204</v>
      </c>
      <c r="F2644" s="14">
        <v>987.65</v>
      </c>
      <c r="G2644" s="15">
        <f>ROUND(E2644*F2644,2)</f>
        <v>-201480.6</v>
      </c>
    </row>
    <row r="2645" spans="1:7" ht="409.5" x14ac:dyDescent="0.25">
      <c r="A2645" s="16"/>
      <c r="B2645" s="16"/>
      <c r="C2645" s="16"/>
      <c r="D2645" s="17" t="s">
        <v>487</v>
      </c>
      <c r="E2645" s="16"/>
      <c r="F2645" s="16"/>
      <c r="G2645" s="16"/>
    </row>
    <row r="2646" spans="1:7" ht="22.5" x14ac:dyDescent="0.25">
      <c r="A2646" s="12" t="s">
        <v>491</v>
      </c>
      <c r="B2646" s="13" t="s">
        <v>16</v>
      </c>
      <c r="C2646" s="13" t="s">
        <v>152</v>
      </c>
      <c r="D2646" s="17" t="s">
        <v>492</v>
      </c>
      <c r="E2646" s="14">
        <v>-73</v>
      </c>
      <c r="F2646" s="14">
        <v>783.49</v>
      </c>
      <c r="G2646" s="15">
        <f>ROUND(E2646*F2646,2)</f>
        <v>-57194.77</v>
      </c>
    </row>
    <row r="2647" spans="1:7" ht="409.5" x14ac:dyDescent="0.25">
      <c r="A2647" s="16"/>
      <c r="B2647" s="16"/>
      <c r="C2647" s="16"/>
      <c r="D2647" s="17" t="s">
        <v>493</v>
      </c>
      <c r="E2647" s="16"/>
      <c r="F2647" s="16"/>
      <c r="G2647" s="16"/>
    </row>
    <row r="2648" spans="1:7" ht="22.5" x14ac:dyDescent="0.25">
      <c r="A2648" s="12" t="s">
        <v>494</v>
      </c>
      <c r="B2648" s="13" t="s">
        <v>16</v>
      </c>
      <c r="C2648" s="13" t="s">
        <v>152</v>
      </c>
      <c r="D2648" s="17" t="s">
        <v>495</v>
      </c>
      <c r="E2648" s="14">
        <v>-33</v>
      </c>
      <c r="F2648" s="14">
        <v>744.65</v>
      </c>
      <c r="G2648" s="15">
        <f>ROUND(E2648*F2648,2)</f>
        <v>-24573.45</v>
      </c>
    </row>
    <row r="2649" spans="1:7" ht="409.5" x14ac:dyDescent="0.25">
      <c r="A2649" s="16"/>
      <c r="B2649" s="16"/>
      <c r="C2649" s="16"/>
      <c r="D2649" s="17" t="s">
        <v>496</v>
      </c>
      <c r="E2649" s="16"/>
      <c r="F2649" s="16"/>
      <c r="G2649" s="16"/>
    </row>
    <row r="2650" spans="1:7" ht="22.5" x14ac:dyDescent="0.25">
      <c r="A2650" s="12" t="s">
        <v>497</v>
      </c>
      <c r="B2650" s="13" t="s">
        <v>16</v>
      </c>
      <c r="C2650" s="13" t="s">
        <v>152</v>
      </c>
      <c r="D2650" s="17" t="s">
        <v>498</v>
      </c>
      <c r="E2650" s="14">
        <v>-2</v>
      </c>
      <c r="F2650" s="14">
        <v>692.03</v>
      </c>
      <c r="G2650" s="15">
        <f>ROUND(E2650*F2650,2)</f>
        <v>-1384.06</v>
      </c>
    </row>
    <row r="2651" spans="1:7" ht="409.5" x14ac:dyDescent="0.25">
      <c r="A2651" s="16"/>
      <c r="B2651" s="16"/>
      <c r="C2651" s="16"/>
      <c r="D2651" s="17" t="s">
        <v>499</v>
      </c>
      <c r="E2651" s="16"/>
      <c r="F2651" s="16"/>
      <c r="G2651" s="16"/>
    </row>
    <row r="2652" spans="1:7" ht="22.5" x14ac:dyDescent="0.25">
      <c r="A2652" s="12" t="s">
        <v>500</v>
      </c>
      <c r="B2652" s="13" t="s">
        <v>16</v>
      </c>
      <c r="C2652" s="13" t="s">
        <v>152</v>
      </c>
      <c r="D2652" s="17" t="s">
        <v>501</v>
      </c>
      <c r="E2652" s="14">
        <v>-8</v>
      </c>
      <c r="F2652" s="14">
        <v>932.55</v>
      </c>
      <c r="G2652" s="15">
        <f>ROUND(E2652*F2652,2)</f>
        <v>-7460.4</v>
      </c>
    </row>
    <row r="2653" spans="1:7" ht="409.5" x14ac:dyDescent="0.25">
      <c r="A2653" s="16"/>
      <c r="B2653" s="16"/>
      <c r="C2653" s="16"/>
      <c r="D2653" s="17" t="s">
        <v>502</v>
      </c>
      <c r="E2653" s="16"/>
      <c r="F2653" s="16"/>
      <c r="G2653" s="16"/>
    </row>
    <row r="2654" spans="1:7" ht="22.5" x14ac:dyDescent="0.25">
      <c r="A2654" s="12" t="s">
        <v>509</v>
      </c>
      <c r="B2654" s="13" t="s">
        <v>16</v>
      </c>
      <c r="C2654" s="13" t="s">
        <v>152</v>
      </c>
      <c r="D2654" s="17" t="s">
        <v>510</v>
      </c>
      <c r="E2654" s="14">
        <v>-6</v>
      </c>
      <c r="F2654" s="14">
        <v>1751.71</v>
      </c>
      <c r="G2654" s="15">
        <f>ROUND(E2654*F2654,2)</f>
        <v>-10510.26</v>
      </c>
    </row>
    <row r="2655" spans="1:7" ht="409.5" x14ac:dyDescent="0.25">
      <c r="A2655" s="16"/>
      <c r="B2655" s="16"/>
      <c r="C2655" s="16"/>
      <c r="D2655" s="17" t="s">
        <v>511</v>
      </c>
      <c r="E2655" s="16"/>
      <c r="F2655" s="16"/>
      <c r="G2655" s="16"/>
    </row>
    <row r="2656" spans="1:7" ht="22.5" x14ac:dyDescent="0.25">
      <c r="A2656" s="12" t="s">
        <v>512</v>
      </c>
      <c r="B2656" s="13" t="s">
        <v>16</v>
      </c>
      <c r="C2656" s="13" t="s">
        <v>152</v>
      </c>
      <c r="D2656" s="17" t="s">
        <v>513</v>
      </c>
      <c r="E2656" s="14">
        <v>-15</v>
      </c>
      <c r="F2656" s="14">
        <v>527.09</v>
      </c>
      <c r="G2656" s="15">
        <f>ROUND(E2656*F2656,2)</f>
        <v>-7906.35</v>
      </c>
    </row>
    <row r="2657" spans="1:7" ht="409.5" x14ac:dyDescent="0.25">
      <c r="A2657" s="16"/>
      <c r="B2657" s="16"/>
      <c r="C2657" s="16"/>
      <c r="D2657" s="17" t="s">
        <v>514</v>
      </c>
      <c r="E2657" s="16"/>
      <c r="F2657" s="16"/>
      <c r="G2657" s="16"/>
    </row>
    <row r="2658" spans="1:7" ht="22.5" x14ac:dyDescent="0.25">
      <c r="A2658" s="12" t="s">
        <v>515</v>
      </c>
      <c r="B2658" s="13" t="s">
        <v>16</v>
      </c>
      <c r="C2658" s="13" t="s">
        <v>152</v>
      </c>
      <c r="D2658" s="17" t="s">
        <v>516</v>
      </c>
      <c r="E2658" s="14">
        <v>-5</v>
      </c>
      <c r="F2658" s="14">
        <v>962.33</v>
      </c>
      <c r="G2658" s="15">
        <f>ROUND(E2658*F2658,2)</f>
        <v>-4811.6499999999996</v>
      </c>
    </row>
    <row r="2659" spans="1:7" ht="409.5" x14ac:dyDescent="0.25">
      <c r="A2659" s="16"/>
      <c r="B2659" s="16"/>
      <c r="C2659" s="16"/>
      <c r="D2659" s="17" t="s">
        <v>517</v>
      </c>
      <c r="E2659" s="16"/>
      <c r="F2659" s="16"/>
      <c r="G2659" s="16"/>
    </row>
    <row r="2660" spans="1:7" ht="22.5" x14ac:dyDescent="0.25">
      <c r="A2660" s="12" t="s">
        <v>518</v>
      </c>
      <c r="B2660" s="13" t="s">
        <v>16</v>
      </c>
      <c r="C2660" s="13" t="s">
        <v>152</v>
      </c>
      <c r="D2660" s="17" t="s">
        <v>519</v>
      </c>
      <c r="E2660" s="14">
        <v>-4</v>
      </c>
      <c r="F2660" s="14">
        <v>2496.4499999999998</v>
      </c>
      <c r="G2660" s="15">
        <f>ROUND(E2660*F2660,2)</f>
        <v>-9985.7999999999993</v>
      </c>
    </row>
    <row r="2661" spans="1:7" ht="409.5" x14ac:dyDescent="0.25">
      <c r="A2661" s="16"/>
      <c r="B2661" s="16"/>
      <c r="C2661" s="16"/>
      <c r="D2661" s="17" t="s">
        <v>520</v>
      </c>
      <c r="E2661" s="16"/>
      <c r="F2661" s="16"/>
      <c r="G2661" s="16"/>
    </row>
    <row r="2662" spans="1:7" ht="22.5" x14ac:dyDescent="0.25">
      <c r="A2662" s="12" t="s">
        <v>521</v>
      </c>
      <c r="B2662" s="13" t="s">
        <v>16</v>
      </c>
      <c r="C2662" s="13" t="s">
        <v>152</v>
      </c>
      <c r="D2662" s="17" t="s">
        <v>522</v>
      </c>
      <c r="E2662" s="14">
        <v>-1</v>
      </c>
      <c r="F2662" s="14">
        <v>2760.21</v>
      </c>
      <c r="G2662" s="15">
        <f>ROUND(E2662*F2662,2)</f>
        <v>-2760.21</v>
      </c>
    </row>
    <row r="2663" spans="1:7" ht="409.5" x14ac:dyDescent="0.25">
      <c r="A2663" s="16"/>
      <c r="B2663" s="16"/>
      <c r="C2663" s="16"/>
      <c r="D2663" s="17" t="s">
        <v>523</v>
      </c>
      <c r="E2663" s="16"/>
      <c r="F2663" s="16"/>
      <c r="G2663" s="16"/>
    </row>
    <row r="2664" spans="1:7" ht="22.5" x14ac:dyDescent="0.25">
      <c r="A2664" s="12" t="s">
        <v>524</v>
      </c>
      <c r="B2664" s="13" t="s">
        <v>16</v>
      </c>
      <c r="C2664" s="13" t="s">
        <v>152</v>
      </c>
      <c r="D2664" s="17" t="s">
        <v>525</v>
      </c>
      <c r="E2664" s="14">
        <v>-1</v>
      </c>
      <c r="F2664" s="14">
        <v>1888</v>
      </c>
      <c r="G2664" s="15">
        <f>ROUND(E2664*F2664,2)</f>
        <v>-1888</v>
      </c>
    </row>
    <row r="2665" spans="1:7" ht="409.5" x14ac:dyDescent="0.25">
      <c r="A2665" s="16"/>
      <c r="B2665" s="16"/>
      <c r="C2665" s="16"/>
      <c r="D2665" s="17" t="s">
        <v>526</v>
      </c>
      <c r="E2665" s="16"/>
      <c r="F2665" s="16"/>
      <c r="G2665" s="16"/>
    </row>
    <row r="2666" spans="1:7" ht="22.5" x14ac:dyDescent="0.25">
      <c r="A2666" s="12" t="s">
        <v>527</v>
      </c>
      <c r="B2666" s="13" t="s">
        <v>16</v>
      </c>
      <c r="C2666" s="13" t="s">
        <v>528</v>
      </c>
      <c r="D2666" s="17" t="s">
        <v>529</v>
      </c>
      <c r="E2666" s="14">
        <v>-1</v>
      </c>
      <c r="F2666" s="14">
        <v>3299.54</v>
      </c>
      <c r="G2666" s="15">
        <f>ROUND(E2666*F2666,2)</f>
        <v>-3299.54</v>
      </c>
    </row>
    <row r="2667" spans="1:7" ht="409.5" x14ac:dyDescent="0.25">
      <c r="A2667" s="16"/>
      <c r="B2667" s="16"/>
      <c r="C2667" s="16"/>
      <c r="D2667" s="17" t="s">
        <v>530</v>
      </c>
      <c r="E2667" s="16"/>
      <c r="F2667" s="16"/>
      <c r="G2667" s="16"/>
    </row>
    <row r="2668" spans="1:7" ht="22.5" x14ac:dyDescent="0.25">
      <c r="A2668" s="12" t="s">
        <v>2734</v>
      </c>
      <c r="B2668" s="13" t="s">
        <v>16</v>
      </c>
      <c r="C2668" s="13" t="s">
        <v>528</v>
      </c>
      <c r="D2668" s="17" t="s">
        <v>2735</v>
      </c>
      <c r="E2668" s="14">
        <v>73</v>
      </c>
      <c r="F2668" s="14">
        <v>1855.44</v>
      </c>
      <c r="G2668" s="15">
        <f>ROUND(E2668*F2668,2)</f>
        <v>135447.12</v>
      </c>
    </row>
    <row r="2669" spans="1:7" ht="157.5" x14ac:dyDescent="0.25">
      <c r="A2669" s="16"/>
      <c r="B2669" s="16"/>
      <c r="C2669" s="16"/>
      <c r="D2669" s="17" t="s">
        <v>2736</v>
      </c>
      <c r="E2669" s="16"/>
      <c r="F2669" s="16"/>
      <c r="G2669" s="16"/>
    </row>
    <row r="2670" spans="1:7" ht="22.5" x14ac:dyDescent="0.25">
      <c r="A2670" s="12" t="s">
        <v>2737</v>
      </c>
      <c r="B2670" s="13" t="s">
        <v>16</v>
      </c>
      <c r="C2670" s="13" t="s">
        <v>528</v>
      </c>
      <c r="D2670" s="17" t="s">
        <v>2738</v>
      </c>
      <c r="E2670" s="14">
        <v>204</v>
      </c>
      <c r="F2670" s="14">
        <v>912.9</v>
      </c>
      <c r="G2670" s="15">
        <f>ROUND(E2670*F2670,2)</f>
        <v>186231.6</v>
      </c>
    </row>
    <row r="2671" spans="1:7" ht="213.75" x14ac:dyDescent="0.25">
      <c r="A2671" s="16"/>
      <c r="B2671" s="16"/>
      <c r="C2671" s="16"/>
      <c r="D2671" s="17" t="s">
        <v>2739</v>
      </c>
      <c r="E2671" s="16"/>
      <c r="F2671" s="16"/>
      <c r="G2671" s="16"/>
    </row>
    <row r="2672" spans="1:7" ht="22.5" x14ac:dyDescent="0.25">
      <c r="A2672" s="12" t="s">
        <v>2740</v>
      </c>
      <c r="B2672" s="13" t="s">
        <v>16</v>
      </c>
      <c r="C2672" s="13" t="s">
        <v>528</v>
      </c>
      <c r="D2672" s="17" t="s">
        <v>2741</v>
      </c>
      <c r="E2672" s="14">
        <v>73</v>
      </c>
      <c r="F2672" s="14">
        <v>765.13</v>
      </c>
      <c r="G2672" s="15">
        <f>ROUND(E2672*F2672,2)</f>
        <v>55854.49</v>
      </c>
    </row>
    <row r="2673" spans="1:7" ht="168.75" x14ac:dyDescent="0.25">
      <c r="A2673" s="16"/>
      <c r="B2673" s="16"/>
      <c r="C2673" s="16"/>
      <c r="D2673" s="17" t="s">
        <v>2742</v>
      </c>
      <c r="E2673" s="16"/>
      <c r="F2673" s="16"/>
      <c r="G2673" s="16"/>
    </row>
    <row r="2674" spans="1:7" ht="22.5" x14ac:dyDescent="0.25">
      <c r="A2674" s="12" t="s">
        <v>2743</v>
      </c>
      <c r="B2674" s="13" t="s">
        <v>16</v>
      </c>
      <c r="C2674" s="13" t="s">
        <v>528</v>
      </c>
      <c r="D2674" s="17" t="s">
        <v>2744</v>
      </c>
      <c r="E2674" s="14">
        <v>33</v>
      </c>
      <c r="F2674" s="14">
        <v>725.34</v>
      </c>
      <c r="G2674" s="15">
        <f>ROUND(E2674*F2674,2)</f>
        <v>23936.22</v>
      </c>
    </row>
    <row r="2675" spans="1:7" ht="168.75" x14ac:dyDescent="0.25">
      <c r="A2675" s="16"/>
      <c r="B2675" s="16"/>
      <c r="C2675" s="16"/>
      <c r="D2675" s="17" t="s">
        <v>2745</v>
      </c>
      <c r="E2675" s="16"/>
      <c r="F2675" s="16"/>
      <c r="G2675" s="16"/>
    </row>
    <row r="2676" spans="1:7" ht="22.5" x14ac:dyDescent="0.25">
      <c r="A2676" s="12" t="s">
        <v>2746</v>
      </c>
      <c r="B2676" s="13" t="s">
        <v>16</v>
      </c>
      <c r="C2676" s="13" t="s">
        <v>528</v>
      </c>
      <c r="D2676" s="17" t="s">
        <v>2747</v>
      </c>
      <c r="E2676" s="14">
        <v>2</v>
      </c>
      <c r="F2676" s="14">
        <v>630.02</v>
      </c>
      <c r="G2676" s="15">
        <f>ROUND(E2676*F2676,2)</f>
        <v>1260.04</v>
      </c>
    </row>
    <row r="2677" spans="1:7" ht="213.75" x14ac:dyDescent="0.25">
      <c r="A2677" s="16"/>
      <c r="B2677" s="16"/>
      <c r="C2677" s="16"/>
      <c r="D2677" s="17" t="s">
        <v>2748</v>
      </c>
      <c r="E2677" s="16"/>
      <c r="F2677" s="16"/>
      <c r="G2677" s="16"/>
    </row>
    <row r="2678" spans="1:7" ht="22.5" x14ac:dyDescent="0.25">
      <c r="A2678" s="12" t="s">
        <v>2749</v>
      </c>
      <c r="B2678" s="13" t="s">
        <v>16</v>
      </c>
      <c r="C2678" s="13" t="s">
        <v>528</v>
      </c>
      <c r="D2678" s="17" t="s">
        <v>2750</v>
      </c>
      <c r="E2678" s="14">
        <v>8</v>
      </c>
      <c r="F2678" s="14">
        <v>858.35</v>
      </c>
      <c r="G2678" s="15">
        <f>ROUND(E2678*F2678,2)</f>
        <v>6866.8</v>
      </c>
    </row>
    <row r="2679" spans="1:7" ht="213.75" x14ac:dyDescent="0.25">
      <c r="A2679" s="16"/>
      <c r="B2679" s="16"/>
      <c r="C2679" s="16"/>
      <c r="D2679" s="17" t="s">
        <v>2739</v>
      </c>
      <c r="E2679" s="16"/>
      <c r="F2679" s="16"/>
      <c r="G2679" s="16"/>
    </row>
    <row r="2680" spans="1:7" ht="22.5" x14ac:dyDescent="0.25">
      <c r="A2680" s="12" t="s">
        <v>2751</v>
      </c>
      <c r="B2680" s="13" t="s">
        <v>16</v>
      </c>
      <c r="C2680" s="13" t="s">
        <v>528</v>
      </c>
      <c r="D2680" s="17" t="s">
        <v>2752</v>
      </c>
      <c r="E2680" s="14">
        <v>6</v>
      </c>
      <c r="F2680" s="14">
        <v>1250.5899999999999</v>
      </c>
      <c r="G2680" s="15">
        <f>ROUND(E2680*F2680,2)</f>
        <v>7503.54</v>
      </c>
    </row>
    <row r="2681" spans="1:7" ht="191.25" x14ac:dyDescent="0.25">
      <c r="A2681" s="16"/>
      <c r="B2681" s="16"/>
      <c r="C2681" s="16"/>
      <c r="D2681" s="17" t="s">
        <v>2753</v>
      </c>
      <c r="E2681" s="16"/>
      <c r="F2681" s="16"/>
      <c r="G2681" s="16"/>
    </row>
    <row r="2682" spans="1:7" ht="22.5" x14ac:dyDescent="0.25">
      <c r="A2682" s="12" t="s">
        <v>2754</v>
      </c>
      <c r="B2682" s="13" t="s">
        <v>16</v>
      </c>
      <c r="C2682" s="13" t="s">
        <v>528</v>
      </c>
      <c r="D2682" s="17" t="s">
        <v>2755</v>
      </c>
      <c r="E2682" s="14">
        <v>15</v>
      </c>
      <c r="F2682" s="14">
        <v>498.85</v>
      </c>
      <c r="G2682" s="15">
        <f>ROUND(E2682*F2682,2)</f>
        <v>7482.75</v>
      </c>
    </row>
    <row r="2683" spans="1:7" ht="157.5" x14ac:dyDescent="0.25">
      <c r="A2683" s="16"/>
      <c r="B2683" s="16"/>
      <c r="C2683" s="16"/>
      <c r="D2683" s="17" t="s">
        <v>2756</v>
      </c>
      <c r="E2683" s="16"/>
      <c r="F2683" s="16"/>
      <c r="G2683" s="16"/>
    </row>
    <row r="2684" spans="1:7" ht="22.5" x14ac:dyDescent="0.25">
      <c r="A2684" s="12" t="s">
        <v>2757</v>
      </c>
      <c r="B2684" s="13" t="s">
        <v>16</v>
      </c>
      <c r="C2684" s="13" t="s">
        <v>528</v>
      </c>
      <c r="D2684" s="17" t="s">
        <v>2758</v>
      </c>
      <c r="E2684" s="14">
        <v>5</v>
      </c>
      <c r="F2684" s="14">
        <v>955.12</v>
      </c>
      <c r="G2684" s="15">
        <f>ROUND(E2684*F2684,2)</f>
        <v>4775.6000000000004</v>
      </c>
    </row>
    <row r="2685" spans="1:7" ht="157.5" x14ac:dyDescent="0.25">
      <c r="A2685" s="16"/>
      <c r="B2685" s="16"/>
      <c r="C2685" s="16"/>
      <c r="D2685" s="17" t="s">
        <v>2759</v>
      </c>
      <c r="E2685" s="16"/>
      <c r="F2685" s="16"/>
      <c r="G2685" s="16"/>
    </row>
    <row r="2686" spans="1:7" ht="22.5" x14ac:dyDescent="0.25">
      <c r="A2686" s="12" t="s">
        <v>2760</v>
      </c>
      <c r="B2686" s="13" t="s">
        <v>16</v>
      </c>
      <c r="C2686" s="13" t="s">
        <v>528</v>
      </c>
      <c r="D2686" s="17" t="s">
        <v>2761</v>
      </c>
      <c r="E2686" s="14">
        <v>4</v>
      </c>
      <c r="F2686" s="14">
        <v>3814.24</v>
      </c>
      <c r="G2686" s="15">
        <f>ROUND(E2686*F2686,2)</f>
        <v>15256.96</v>
      </c>
    </row>
    <row r="2687" spans="1:7" ht="157.5" x14ac:dyDescent="0.25">
      <c r="A2687" s="16"/>
      <c r="B2687" s="16"/>
      <c r="C2687" s="16"/>
      <c r="D2687" s="17" t="s">
        <v>2762</v>
      </c>
      <c r="E2687" s="16"/>
      <c r="F2687" s="16"/>
      <c r="G2687" s="16"/>
    </row>
    <row r="2688" spans="1:7" ht="22.5" x14ac:dyDescent="0.25">
      <c r="A2688" s="12" t="s">
        <v>2763</v>
      </c>
      <c r="B2688" s="13" t="s">
        <v>16</v>
      </c>
      <c r="C2688" s="13" t="s">
        <v>528</v>
      </c>
      <c r="D2688" s="17" t="s">
        <v>2764</v>
      </c>
      <c r="E2688" s="14">
        <v>1</v>
      </c>
      <c r="F2688" s="14">
        <v>3074.2</v>
      </c>
      <c r="G2688" s="15">
        <f>ROUND(E2688*F2688,2)</f>
        <v>3074.2</v>
      </c>
    </row>
    <row r="2689" spans="1:7" ht="168.75" x14ac:dyDescent="0.25">
      <c r="A2689" s="16"/>
      <c r="B2689" s="16"/>
      <c r="C2689" s="16"/>
      <c r="D2689" s="17" t="s">
        <v>2765</v>
      </c>
      <c r="E2689" s="16"/>
      <c r="F2689" s="16"/>
      <c r="G2689" s="16"/>
    </row>
    <row r="2690" spans="1:7" ht="22.5" x14ac:dyDescent="0.25">
      <c r="A2690" s="12" t="s">
        <v>2766</v>
      </c>
      <c r="B2690" s="13" t="s">
        <v>16</v>
      </c>
      <c r="C2690" s="13" t="s">
        <v>528</v>
      </c>
      <c r="D2690" s="17" t="s">
        <v>2767</v>
      </c>
      <c r="E2690" s="14">
        <v>1</v>
      </c>
      <c r="F2690" s="14">
        <v>3119.69</v>
      </c>
      <c r="G2690" s="15">
        <f>ROUND(E2690*F2690,2)</f>
        <v>3119.69</v>
      </c>
    </row>
    <row r="2691" spans="1:7" ht="157.5" x14ac:dyDescent="0.25">
      <c r="A2691" s="16"/>
      <c r="B2691" s="16"/>
      <c r="C2691" s="16"/>
      <c r="D2691" s="17" t="s">
        <v>2736</v>
      </c>
      <c r="E2691" s="16"/>
      <c r="F2691" s="16"/>
      <c r="G2691" s="16"/>
    </row>
    <row r="2692" spans="1:7" ht="22.5" x14ac:dyDescent="0.25">
      <c r="A2692" s="12" t="s">
        <v>2768</v>
      </c>
      <c r="B2692" s="13" t="s">
        <v>16</v>
      </c>
      <c r="C2692" s="13" t="s">
        <v>528</v>
      </c>
      <c r="D2692" s="17" t="s">
        <v>2769</v>
      </c>
      <c r="E2692" s="14">
        <v>1</v>
      </c>
      <c r="F2692" s="14">
        <v>4864.04</v>
      </c>
      <c r="G2692" s="15">
        <f>ROUND(E2692*F2692,2)</f>
        <v>4864.04</v>
      </c>
    </row>
    <row r="2693" spans="1:7" ht="157.5" x14ac:dyDescent="0.25">
      <c r="A2693" s="16"/>
      <c r="B2693" s="16"/>
      <c r="C2693" s="16"/>
      <c r="D2693" s="17" t="s">
        <v>2736</v>
      </c>
      <c r="E2693" s="16"/>
      <c r="F2693" s="16"/>
      <c r="G2693" s="16"/>
    </row>
    <row r="2694" spans="1:7" x14ac:dyDescent="0.25">
      <c r="A2694" s="16"/>
      <c r="B2694" s="16"/>
      <c r="C2694" s="16"/>
      <c r="D2694" s="35" t="s">
        <v>2770</v>
      </c>
      <c r="E2694" s="14">
        <v>0</v>
      </c>
      <c r="F2694" s="18">
        <f>G2642+G2644+G2646+G2648+G2650+G2652+G2654+G2656+G2658+G2660+G2662+G2664+G2666+G2668+G2670+G2672+G2674+G2676+G2678+G2680+G2682+G2684+G2686+G2688+G2690+G2692</f>
        <v>-9511.2900000000009</v>
      </c>
      <c r="G2694" s="18">
        <f>ROUND(E2694*F2694,2)</f>
        <v>0</v>
      </c>
    </row>
    <row r="2695" spans="1:7" ht="0.95" customHeight="1" x14ac:dyDescent="0.25">
      <c r="A2695" s="19"/>
      <c r="B2695" s="19"/>
      <c r="C2695" s="19"/>
      <c r="D2695" s="36"/>
      <c r="E2695" s="19"/>
      <c r="F2695" s="19"/>
      <c r="G2695" s="19"/>
    </row>
    <row r="2696" spans="1:7" ht="22.5" x14ac:dyDescent="0.25">
      <c r="A2696" s="10" t="s">
        <v>2771</v>
      </c>
      <c r="B2696" s="10" t="s">
        <v>9</v>
      </c>
      <c r="C2696" s="10" t="s">
        <v>10</v>
      </c>
      <c r="D2696" s="34" t="s">
        <v>2772</v>
      </c>
      <c r="E2696" s="11">
        <f>E2749</f>
        <v>0</v>
      </c>
      <c r="F2696" s="11">
        <f>F2749</f>
        <v>-35173.25</v>
      </c>
      <c r="G2696" s="11">
        <f>G2749</f>
        <v>0</v>
      </c>
    </row>
    <row r="2697" spans="1:7" ht="22.5" x14ac:dyDescent="0.25">
      <c r="A2697" s="12" t="s">
        <v>482</v>
      </c>
      <c r="B2697" s="13" t="s">
        <v>16</v>
      </c>
      <c r="C2697" s="13" t="s">
        <v>152</v>
      </c>
      <c r="D2697" s="17" t="s">
        <v>483</v>
      </c>
      <c r="E2697" s="14">
        <v>-73</v>
      </c>
      <c r="F2697" s="14">
        <v>1807.25</v>
      </c>
      <c r="G2697" s="15">
        <f>ROUND(E2697*F2697,2)</f>
        <v>-131929.25</v>
      </c>
    </row>
    <row r="2698" spans="1:7" ht="409.5" x14ac:dyDescent="0.25">
      <c r="A2698" s="16"/>
      <c r="B2698" s="16"/>
      <c r="C2698" s="16"/>
      <c r="D2698" s="17" t="s">
        <v>484</v>
      </c>
      <c r="E2698" s="16"/>
      <c r="F2698" s="16"/>
      <c r="G2698" s="16"/>
    </row>
    <row r="2699" spans="1:7" ht="22.5" x14ac:dyDescent="0.25">
      <c r="A2699" s="12" t="s">
        <v>485</v>
      </c>
      <c r="B2699" s="13" t="s">
        <v>16</v>
      </c>
      <c r="C2699" s="13" t="s">
        <v>152</v>
      </c>
      <c r="D2699" s="17" t="s">
        <v>486</v>
      </c>
      <c r="E2699" s="14">
        <v>-204</v>
      </c>
      <c r="F2699" s="14">
        <v>987.65</v>
      </c>
      <c r="G2699" s="15">
        <f>ROUND(E2699*F2699,2)</f>
        <v>-201480.6</v>
      </c>
    </row>
    <row r="2700" spans="1:7" ht="409.5" x14ac:dyDescent="0.25">
      <c r="A2700" s="16"/>
      <c r="B2700" s="16"/>
      <c r="C2700" s="16"/>
      <c r="D2700" s="17" t="s">
        <v>487</v>
      </c>
      <c r="E2700" s="16"/>
      <c r="F2700" s="16"/>
      <c r="G2700" s="16"/>
    </row>
    <row r="2701" spans="1:7" ht="22.5" x14ac:dyDescent="0.25">
      <c r="A2701" s="12" t="s">
        <v>491</v>
      </c>
      <c r="B2701" s="13" t="s">
        <v>16</v>
      </c>
      <c r="C2701" s="13" t="s">
        <v>152</v>
      </c>
      <c r="D2701" s="17" t="s">
        <v>492</v>
      </c>
      <c r="E2701" s="14">
        <v>-73</v>
      </c>
      <c r="F2701" s="14">
        <v>783.49</v>
      </c>
      <c r="G2701" s="15">
        <f>ROUND(E2701*F2701,2)</f>
        <v>-57194.77</v>
      </c>
    </row>
    <row r="2702" spans="1:7" ht="409.5" x14ac:dyDescent="0.25">
      <c r="A2702" s="16"/>
      <c r="B2702" s="16"/>
      <c r="C2702" s="16"/>
      <c r="D2702" s="17" t="s">
        <v>493</v>
      </c>
      <c r="E2702" s="16"/>
      <c r="F2702" s="16"/>
      <c r="G2702" s="16"/>
    </row>
    <row r="2703" spans="1:7" ht="22.5" x14ac:dyDescent="0.25">
      <c r="A2703" s="12" t="s">
        <v>494</v>
      </c>
      <c r="B2703" s="13" t="s">
        <v>16</v>
      </c>
      <c r="C2703" s="13" t="s">
        <v>152</v>
      </c>
      <c r="D2703" s="17" t="s">
        <v>495</v>
      </c>
      <c r="E2703" s="14">
        <v>-33</v>
      </c>
      <c r="F2703" s="14">
        <v>744.65</v>
      </c>
      <c r="G2703" s="15">
        <f>ROUND(E2703*F2703,2)</f>
        <v>-24573.45</v>
      </c>
    </row>
    <row r="2704" spans="1:7" ht="409.5" x14ac:dyDescent="0.25">
      <c r="A2704" s="16"/>
      <c r="B2704" s="16"/>
      <c r="C2704" s="16"/>
      <c r="D2704" s="17" t="s">
        <v>496</v>
      </c>
      <c r="E2704" s="16"/>
      <c r="F2704" s="16"/>
      <c r="G2704" s="16"/>
    </row>
    <row r="2705" spans="1:7" ht="22.5" x14ac:dyDescent="0.25">
      <c r="A2705" s="12" t="s">
        <v>497</v>
      </c>
      <c r="B2705" s="13" t="s">
        <v>16</v>
      </c>
      <c r="C2705" s="13" t="s">
        <v>152</v>
      </c>
      <c r="D2705" s="17" t="s">
        <v>498</v>
      </c>
      <c r="E2705" s="14">
        <v>-2</v>
      </c>
      <c r="F2705" s="14">
        <v>692.03</v>
      </c>
      <c r="G2705" s="15">
        <f>ROUND(E2705*F2705,2)</f>
        <v>-1384.06</v>
      </c>
    </row>
    <row r="2706" spans="1:7" ht="409.5" x14ac:dyDescent="0.25">
      <c r="A2706" s="16"/>
      <c r="B2706" s="16"/>
      <c r="C2706" s="16"/>
      <c r="D2706" s="17" t="s">
        <v>499</v>
      </c>
      <c r="E2706" s="16"/>
      <c r="F2706" s="16"/>
      <c r="G2706" s="16"/>
    </row>
    <row r="2707" spans="1:7" ht="22.5" x14ac:dyDescent="0.25">
      <c r="A2707" s="12" t="s">
        <v>500</v>
      </c>
      <c r="B2707" s="13" t="s">
        <v>16</v>
      </c>
      <c r="C2707" s="13" t="s">
        <v>152</v>
      </c>
      <c r="D2707" s="17" t="s">
        <v>501</v>
      </c>
      <c r="E2707" s="14">
        <v>-8</v>
      </c>
      <c r="F2707" s="14">
        <v>932.55</v>
      </c>
      <c r="G2707" s="15">
        <f>ROUND(E2707*F2707,2)</f>
        <v>-7460.4</v>
      </c>
    </row>
    <row r="2708" spans="1:7" ht="409.5" x14ac:dyDescent="0.25">
      <c r="A2708" s="16"/>
      <c r="B2708" s="16"/>
      <c r="C2708" s="16"/>
      <c r="D2708" s="17" t="s">
        <v>502</v>
      </c>
      <c r="E2708" s="16"/>
      <c r="F2708" s="16"/>
      <c r="G2708" s="16"/>
    </row>
    <row r="2709" spans="1:7" ht="22.5" x14ac:dyDescent="0.25">
      <c r="A2709" s="12" t="s">
        <v>509</v>
      </c>
      <c r="B2709" s="13" t="s">
        <v>16</v>
      </c>
      <c r="C2709" s="13" t="s">
        <v>152</v>
      </c>
      <c r="D2709" s="17" t="s">
        <v>510</v>
      </c>
      <c r="E2709" s="14">
        <v>-6</v>
      </c>
      <c r="F2709" s="14">
        <v>1751.71</v>
      </c>
      <c r="G2709" s="15">
        <f>ROUND(E2709*F2709,2)</f>
        <v>-10510.26</v>
      </c>
    </row>
    <row r="2710" spans="1:7" ht="409.5" x14ac:dyDescent="0.25">
      <c r="A2710" s="16"/>
      <c r="B2710" s="16"/>
      <c r="C2710" s="16"/>
      <c r="D2710" s="17" t="s">
        <v>511</v>
      </c>
      <c r="E2710" s="16"/>
      <c r="F2710" s="16"/>
      <c r="G2710" s="16"/>
    </row>
    <row r="2711" spans="1:7" ht="22.5" x14ac:dyDescent="0.25">
      <c r="A2711" s="12" t="s">
        <v>512</v>
      </c>
      <c r="B2711" s="13" t="s">
        <v>16</v>
      </c>
      <c r="C2711" s="13" t="s">
        <v>152</v>
      </c>
      <c r="D2711" s="17" t="s">
        <v>513</v>
      </c>
      <c r="E2711" s="14">
        <v>-15</v>
      </c>
      <c r="F2711" s="14">
        <v>527.09</v>
      </c>
      <c r="G2711" s="15">
        <f>ROUND(E2711*F2711,2)</f>
        <v>-7906.35</v>
      </c>
    </row>
    <row r="2712" spans="1:7" ht="409.5" x14ac:dyDescent="0.25">
      <c r="A2712" s="16"/>
      <c r="B2712" s="16"/>
      <c r="C2712" s="16"/>
      <c r="D2712" s="17" t="s">
        <v>514</v>
      </c>
      <c r="E2712" s="16"/>
      <c r="F2712" s="16"/>
      <c r="G2712" s="16"/>
    </row>
    <row r="2713" spans="1:7" ht="22.5" x14ac:dyDescent="0.25">
      <c r="A2713" s="12" t="s">
        <v>515</v>
      </c>
      <c r="B2713" s="13" t="s">
        <v>16</v>
      </c>
      <c r="C2713" s="13" t="s">
        <v>152</v>
      </c>
      <c r="D2713" s="17" t="s">
        <v>516</v>
      </c>
      <c r="E2713" s="14">
        <v>-5</v>
      </c>
      <c r="F2713" s="14">
        <v>962.33</v>
      </c>
      <c r="G2713" s="15">
        <f>ROUND(E2713*F2713,2)</f>
        <v>-4811.6499999999996</v>
      </c>
    </row>
    <row r="2714" spans="1:7" ht="409.5" x14ac:dyDescent="0.25">
      <c r="A2714" s="16"/>
      <c r="B2714" s="16"/>
      <c r="C2714" s="16"/>
      <c r="D2714" s="17" t="s">
        <v>517</v>
      </c>
      <c r="E2714" s="16"/>
      <c r="F2714" s="16"/>
      <c r="G2714" s="16"/>
    </row>
    <row r="2715" spans="1:7" ht="22.5" x14ac:dyDescent="0.25">
      <c r="A2715" s="12" t="s">
        <v>518</v>
      </c>
      <c r="B2715" s="13" t="s">
        <v>16</v>
      </c>
      <c r="C2715" s="13" t="s">
        <v>152</v>
      </c>
      <c r="D2715" s="17" t="s">
        <v>519</v>
      </c>
      <c r="E2715" s="14">
        <v>-4</v>
      </c>
      <c r="F2715" s="14">
        <v>2496.4499999999998</v>
      </c>
      <c r="G2715" s="15">
        <f>ROUND(E2715*F2715,2)</f>
        <v>-9985.7999999999993</v>
      </c>
    </row>
    <row r="2716" spans="1:7" ht="409.5" x14ac:dyDescent="0.25">
      <c r="A2716" s="16"/>
      <c r="B2716" s="16"/>
      <c r="C2716" s="16"/>
      <c r="D2716" s="17" t="s">
        <v>520</v>
      </c>
      <c r="E2716" s="16"/>
      <c r="F2716" s="16"/>
      <c r="G2716" s="16"/>
    </row>
    <row r="2717" spans="1:7" ht="22.5" x14ac:dyDescent="0.25">
      <c r="A2717" s="12" t="s">
        <v>521</v>
      </c>
      <c r="B2717" s="13" t="s">
        <v>16</v>
      </c>
      <c r="C2717" s="13" t="s">
        <v>152</v>
      </c>
      <c r="D2717" s="17" t="s">
        <v>522</v>
      </c>
      <c r="E2717" s="14">
        <v>-1</v>
      </c>
      <c r="F2717" s="14">
        <v>2760.21</v>
      </c>
      <c r="G2717" s="15">
        <f>ROUND(E2717*F2717,2)</f>
        <v>-2760.21</v>
      </c>
    </row>
    <row r="2718" spans="1:7" ht="409.5" x14ac:dyDescent="0.25">
      <c r="A2718" s="16"/>
      <c r="B2718" s="16"/>
      <c r="C2718" s="16"/>
      <c r="D2718" s="17" t="s">
        <v>523</v>
      </c>
      <c r="E2718" s="16"/>
      <c r="F2718" s="16"/>
      <c r="G2718" s="16"/>
    </row>
    <row r="2719" spans="1:7" ht="22.5" x14ac:dyDescent="0.25">
      <c r="A2719" s="12" t="s">
        <v>524</v>
      </c>
      <c r="B2719" s="13" t="s">
        <v>16</v>
      </c>
      <c r="C2719" s="13" t="s">
        <v>152</v>
      </c>
      <c r="D2719" s="17" t="s">
        <v>525</v>
      </c>
      <c r="E2719" s="14">
        <v>-1</v>
      </c>
      <c r="F2719" s="14">
        <v>1888</v>
      </c>
      <c r="G2719" s="15">
        <f>ROUND(E2719*F2719,2)</f>
        <v>-1888</v>
      </c>
    </row>
    <row r="2720" spans="1:7" ht="409.5" x14ac:dyDescent="0.25">
      <c r="A2720" s="16"/>
      <c r="B2720" s="16"/>
      <c r="C2720" s="16"/>
      <c r="D2720" s="17" t="s">
        <v>526</v>
      </c>
      <c r="E2720" s="16"/>
      <c r="F2720" s="16"/>
      <c r="G2720" s="16"/>
    </row>
    <row r="2721" spans="1:7" ht="22.5" x14ac:dyDescent="0.25">
      <c r="A2721" s="12" t="s">
        <v>527</v>
      </c>
      <c r="B2721" s="13" t="s">
        <v>16</v>
      </c>
      <c r="C2721" s="13" t="s">
        <v>528</v>
      </c>
      <c r="D2721" s="17" t="s">
        <v>529</v>
      </c>
      <c r="E2721" s="14">
        <v>-1</v>
      </c>
      <c r="F2721" s="14">
        <v>3299.54</v>
      </c>
      <c r="G2721" s="15">
        <f>ROUND(E2721*F2721,2)</f>
        <v>-3299.54</v>
      </c>
    </row>
    <row r="2722" spans="1:7" ht="409.5" x14ac:dyDescent="0.25">
      <c r="A2722" s="16"/>
      <c r="B2722" s="16"/>
      <c r="C2722" s="16"/>
      <c r="D2722" s="17" t="s">
        <v>530</v>
      </c>
      <c r="E2722" s="16"/>
      <c r="F2722" s="16"/>
      <c r="G2722" s="16"/>
    </row>
    <row r="2723" spans="1:7" ht="22.5" x14ac:dyDescent="0.25">
      <c r="A2723" s="12" t="s">
        <v>2773</v>
      </c>
      <c r="B2723" s="13" t="s">
        <v>16</v>
      </c>
      <c r="C2723" s="13" t="s">
        <v>528</v>
      </c>
      <c r="D2723" s="17" t="s">
        <v>2774</v>
      </c>
      <c r="E2723" s="14">
        <v>73</v>
      </c>
      <c r="F2723" s="14">
        <v>1550.98</v>
      </c>
      <c r="G2723" s="15">
        <f>ROUND(E2723*F2723,2)</f>
        <v>113221.54</v>
      </c>
    </row>
    <row r="2724" spans="1:7" ht="135" x14ac:dyDescent="0.25">
      <c r="A2724" s="16"/>
      <c r="B2724" s="16"/>
      <c r="C2724" s="16"/>
      <c r="D2724" s="17" t="s">
        <v>2775</v>
      </c>
      <c r="E2724" s="16"/>
      <c r="F2724" s="16"/>
      <c r="G2724" s="16"/>
    </row>
    <row r="2725" spans="1:7" ht="22.5" x14ac:dyDescent="0.25">
      <c r="A2725" s="12" t="s">
        <v>2776</v>
      </c>
      <c r="B2725" s="13" t="s">
        <v>16</v>
      </c>
      <c r="C2725" s="13" t="s">
        <v>528</v>
      </c>
      <c r="D2725" s="17" t="s">
        <v>2777</v>
      </c>
      <c r="E2725" s="14">
        <v>204</v>
      </c>
      <c r="F2725" s="14">
        <v>905.34</v>
      </c>
      <c r="G2725" s="15">
        <f>ROUND(E2725*F2725,2)</f>
        <v>184689.36</v>
      </c>
    </row>
    <row r="2726" spans="1:7" ht="191.25" x14ac:dyDescent="0.25">
      <c r="A2726" s="16"/>
      <c r="B2726" s="16"/>
      <c r="C2726" s="16"/>
      <c r="D2726" s="17" t="s">
        <v>2778</v>
      </c>
      <c r="E2726" s="16"/>
      <c r="F2726" s="16"/>
      <c r="G2726" s="16"/>
    </row>
    <row r="2727" spans="1:7" ht="22.5" x14ac:dyDescent="0.25">
      <c r="A2727" s="12" t="s">
        <v>2779</v>
      </c>
      <c r="B2727" s="13" t="s">
        <v>16</v>
      </c>
      <c r="C2727" s="13" t="s">
        <v>528</v>
      </c>
      <c r="D2727" s="17" t="s">
        <v>2780</v>
      </c>
      <c r="E2727" s="14">
        <v>73</v>
      </c>
      <c r="F2727" s="14">
        <v>758.96</v>
      </c>
      <c r="G2727" s="15">
        <f>ROUND(E2727*F2727,2)</f>
        <v>55404.08</v>
      </c>
    </row>
    <row r="2728" spans="1:7" ht="168.75" x14ac:dyDescent="0.25">
      <c r="A2728" s="16"/>
      <c r="B2728" s="16"/>
      <c r="C2728" s="16"/>
      <c r="D2728" s="17" t="s">
        <v>2742</v>
      </c>
      <c r="E2728" s="16"/>
      <c r="F2728" s="16"/>
      <c r="G2728" s="16"/>
    </row>
    <row r="2729" spans="1:7" ht="22.5" x14ac:dyDescent="0.25">
      <c r="A2729" s="12" t="s">
        <v>2781</v>
      </c>
      <c r="B2729" s="13" t="s">
        <v>16</v>
      </c>
      <c r="C2729" s="13" t="s">
        <v>528</v>
      </c>
      <c r="D2729" s="17" t="s">
        <v>2782</v>
      </c>
      <c r="E2729" s="14">
        <v>33</v>
      </c>
      <c r="F2729" s="14">
        <v>719.5</v>
      </c>
      <c r="G2729" s="15">
        <f>ROUND(E2729*F2729,2)</f>
        <v>23743.5</v>
      </c>
    </row>
    <row r="2730" spans="1:7" ht="168.75" x14ac:dyDescent="0.25">
      <c r="A2730" s="16"/>
      <c r="B2730" s="16"/>
      <c r="C2730" s="16"/>
      <c r="D2730" s="17" t="s">
        <v>2742</v>
      </c>
      <c r="E2730" s="16"/>
      <c r="F2730" s="16"/>
      <c r="G2730" s="16"/>
    </row>
    <row r="2731" spans="1:7" ht="22.5" x14ac:dyDescent="0.25">
      <c r="A2731" s="12" t="s">
        <v>2783</v>
      </c>
      <c r="B2731" s="13" t="s">
        <v>16</v>
      </c>
      <c r="C2731" s="13" t="s">
        <v>528</v>
      </c>
      <c r="D2731" s="17" t="s">
        <v>2784</v>
      </c>
      <c r="E2731" s="14">
        <v>2</v>
      </c>
      <c r="F2731" s="14">
        <v>624.99</v>
      </c>
      <c r="G2731" s="15">
        <f>ROUND(E2731*F2731,2)</f>
        <v>1249.98</v>
      </c>
    </row>
    <row r="2732" spans="1:7" ht="213.75" x14ac:dyDescent="0.25">
      <c r="A2732" s="16"/>
      <c r="B2732" s="16"/>
      <c r="C2732" s="16"/>
      <c r="D2732" s="17" t="s">
        <v>2748</v>
      </c>
      <c r="E2732" s="16"/>
      <c r="F2732" s="16"/>
      <c r="G2732" s="16"/>
    </row>
    <row r="2733" spans="1:7" ht="22.5" x14ac:dyDescent="0.25">
      <c r="A2733" s="12" t="s">
        <v>2785</v>
      </c>
      <c r="B2733" s="13" t="s">
        <v>16</v>
      </c>
      <c r="C2733" s="13" t="s">
        <v>528</v>
      </c>
      <c r="D2733" s="17" t="s">
        <v>2786</v>
      </c>
      <c r="E2733" s="14">
        <v>8</v>
      </c>
      <c r="F2733" s="14">
        <v>851.31</v>
      </c>
      <c r="G2733" s="15">
        <f>ROUND(E2733*F2733,2)</f>
        <v>6810.48</v>
      </c>
    </row>
    <row r="2734" spans="1:7" ht="213.75" x14ac:dyDescent="0.25">
      <c r="A2734" s="16"/>
      <c r="B2734" s="16"/>
      <c r="C2734" s="16"/>
      <c r="D2734" s="17" t="s">
        <v>2739</v>
      </c>
      <c r="E2734" s="16"/>
      <c r="F2734" s="16"/>
      <c r="G2734" s="16"/>
    </row>
    <row r="2735" spans="1:7" ht="22.5" x14ac:dyDescent="0.25">
      <c r="A2735" s="12" t="s">
        <v>2787</v>
      </c>
      <c r="B2735" s="13" t="s">
        <v>16</v>
      </c>
      <c r="C2735" s="13" t="s">
        <v>528</v>
      </c>
      <c r="D2735" s="17" t="s">
        <v>2788</v>
      </c>
      <c r="E2735" s="14">
        <v>6</v>
      </c>
      <c r="F2735" s="14">
        <v>1240.05</v>
      </c>
      <c r="G2735" s="15">
        <f>ROUND(E2735*F2735,2)</f>
        <v>7440.3</v>
      </c>
    </row>
    <row r="2736" spans="1:7" ht="191.25" x14ac:dyDescent="0.25">
      <c r="A2736" s="16"/>
      <c r="B2736" s="16"/>
      <c r="C2736" s="16"/>
      <c r="D2736" s="17" t="s">
        <v>2753</v>
      </c>
      <c r="E2736" s="16"/>
      <c r="F2736" s="16"/>
      <c r="G2736" s="16"/>
    </row>
    <row r="2737" spans="1:7" ht="22.5" x14ac:dyDescent="0.25">
      <c r="A2737" s="12" t="s">
        <v>2789</v>
      </c>
      <c r="B2737" s="13" t="s">
        <v>16</v>
      </c>
      <c r="C2737" s="13" t="s">
        <v>528</v>
      </c>
      <c r="D2737" s="17" t="s">
        <v>2790</v>
      </c>
      <c r="E2737" s="14">
        <v>15</v>
      </c>
      <c r="F2737" s="14">
        <v>495.05</v>
      </c>
      <c r="G2737" s="15">
        <f>ROUND(E2737*F2737,2)</f>
        <v>7425.75</v>
      </c>
    </row>
    <row r="2738" spans="1:7" ht="157.5" x14ac:dyDescent="0.25">
      <c r="A2738" s="16"/>
      <c r="B2738" s="16"/>
      <c r="C2738" s="16"/>
      <c r="D2738" s="17" t="s">
        <v>2756</v>
      </c>
      <c r="E2738" s="16"/>
      <c r="F2738" s="16"/>
      <c r="G2738" s="16"/>
    </row>
    <row r="2739" spans="1:7" ht="22.5" x14ac:dyDescent="0.25">
      <c r="A2739" s="12" t="s">
        <v>2791</v>
      </c>
      <c r="B2739" s="13" t="s">
        <v>16</v>
      </c>
      <c r="C2739" s="13" t="s">
        <v>528</v>
      </c>
      <c r="D2739" s="17" t="s">
        <v>2792</v>
      </c>
      <c r="E2739" s="14">
        <v>5</v>
      </c>
      <c r="F2739" s="14">
        <v>784.31</v>
      </c>
      <c r="G2739" s="15">
        <f>ROUND(E2739*F2739,2)</f>
        <v>3921.55</v>
      </c>
    </row>
    <row r="2740" spans="1:7" ht="157.5" x14ac:dyDescent="0.25">
      <c r="A2740" s="16"/>
      <c r="B2740" s="16"/>
      <c r="C2740" s="16"/>
      <c r="D2740" s="17" t="s">
        <v>2759</v>
      </c>
      <c r="E2740" s="16"/>
      <c r="F2740" s="16"/>
      <c r="G2740" s="16"/>
    </row>
    <row r="2741" spans="1:7" ht="22.5" x14ac:dyDescent="0.25">
      <c r="A2741" s="12" t="s">
        <v>2793</v>
      </c>
      <c r="B2741" s="13" t="s">
        <v>16</v>
      </c>
      <c r="C2741" s="13" t="s">
        <v>528</v>
      </c>
      <c r="D2741" s="17" t="s">
        <v>2794</v>
      </c>
      <c r="E2741" s="14">
        <v>4</v>
      </c>
      <c r="F2741" s="14">
        <v>3784.21</v>
      </c>
      <c r="G2741" s="15">
        <f>ROUND(E2741*F2741,2)</f>
        <v>15136.84</v>
      </c>
    </row>
    <row r="2742" spans="1:7" ht="157.5" x14ac:dyDescent="0.25">
      <c r="A2742" s="16"/>
      <c r="B2742" s="16"/>
      <c r="C2742" s="16"/>
      <c r="D2742" s="17" t="s">
        <v>2795</v>
      </c>
      <c r="E2742" s="16"/>
      <c r="F2742" s="16"/>
      <c r="G2742" s="16"/>
    </row>
    <row r="2743" spans="1:7" ht="22.5" x14ac:dyDescent="0.25">
      <c r="A2743" s="12" t="s">
        <v>2796</v>
      </c>
      <c r="B2743" s="13" t="s">
        <v>16</v>
      </c>
      <c r="C2743" s="13" t="s">
        <v>528</v>
      </c>
      <c r="D2743" s="17" t="s">
        <v>2797</v>
      </c>
      <c r="E2743" s="14">
        <v>1</v>
      </c>
      <c r="F2743" s="14">
        <v>3048.58</v>
      </c>
      <c r="G2743" s="15">
        <f>ROUND(E2743*F2743,2)</f>
        <v>3048.58</v>
      </c>
    </row>
    <row r="2744" spans="1:7" ht="168.75" x14ac:dyDescent="0.25">
      <c r="A2744" s="16"/>
      <c r="B2744" s="16"/>
      <c r="C2744" s="16"/>
      <c r="D2744" s="17" t="s">
        <v>2765</v>
      </c>
      <c r="E2744" s="16"/>
      <c r="F2744" s="16"/>
      <c r="G2744" s="16"/>
    </row>
    <row r="2745" spans="1:7" ht="22.5" x14ac:dyDescent="0.25">
      <c r="A2745" s="12" t="s">
        <v>2798</v>
      </c>
      <c r="B2745" s="13" t="s">
        <v>16</v>
      </c>
      <c r="C2745" s="13" t="s">
        <v>528</v>
      </c>
      <c r="D2745" s="17" t="s">
        <v>2799</v>
      </c>
      <c r="E2745" s="14">
        <v>1</v>
      </c>
      <c r="F2745" s="14">
        <v>3094.77</v>
      </c>
      <c r="G2745" s="15">
        <f>ROUND(E2745*F2745,2)</f>
        <v>3094.77</v>
      </c>
    </row>
    <row r="2746" spans="1:7" ht="157.5" x14ac:dyDescent="0.25">
      <c r="A2746" s="16"/>
      <c r="B2746" s="16"/>
      <c r="C2746" s="16"/>
      <c r="D2746" s="17" t="s">
        <v>2736</v>
      </c>
      <c r="E2746" s="16"/>
      <c r="F2746" s="16"/>
      <c r="G2746" s="16"/>
    </row>
    <row r="2747" spans="1:7" ht="22.5" x14ac:dyDescent="0.25">
      <c r="A2747" s="12" t="s">
        <v>2800</v>
      </c>
      <c r="B2747" s="13" t="s">
        <v>16</v>
      </c>
      <c r="C2747" s="13" t="s">
        <v>528</v>
      </c>
      <c r="D2747" s="17" t="s">
        <v>2801</v>
      </c>
      <c r="E2747" s="14">
        <v>1</v>
      </c>
      <c r="F2747" s="14">
        <v>4824.3599999999997</v>
      </c>
      <c r="G2747" s="15">
        <f>ROUND(E2747*F2747,2)</f>
        <v>4824.3599999999997</v>
      </c>
    </row>
    <row r="2748" spans="1:7" ht="157.5" x14ac:dyDescent="0.25">
      <c r="A2748" s="16"/>
      <c r="B2748" s="16"/>
      <c r="C2748" s="16"/>
      <c r="D2748" s="17" t="s">
        <v>2736</v>
      </c>
      <c r="E2748" s="16"/>
      <c r="F2748" s="16"/>
      <c r="G2748" s="16"/>
    </row>
    <row r="2749" spans="1:7" x14ac:dyDescent="0.25">
      <c r="A2749" s="16"/>
      <c r="B2749" s="16"/>
      <c r="C2749" s="16"/>
      <c r="D2749" s="35" t="s">
        <v>2802</v>
      </c>
      <c r="E2749" s="14">
        <v>0</v>
      </c>
      <c r="F2749" s="18">
        <f>G2697+G2699+G2701+G2703+G2705+G2707+G2709+G2711+G2713+G2715+G2717+G2719+G2721+G2723+G2725+G2727+G2729+G2731+G2733+G2735+G2737+G2739+G2741+G2743+G2745+G2747</f>
        <v>-35173.25</v>
      </c>
      <c r="G2749" s="18">
        <f>ROUND(E2749*F2749,2)</f>
        <v>0</v>
      </c>
    </row>
    <row r="2750" spans="1:7" ht="0.95" customHeight="1" x14ac:dyDescent="0.25">
      <c r="A2750" s="19"/>
      <c r="B2750" s="19"/>
      <c r="C2750" s="19"/>
      <c r="D2750" s="36"/>
      <c r="E2750" s="19"/>
      <c r="F2750" s="19"/>
      <c r="G2750" s="19"/>
    </row>
    <row r="2751" spans="1:7" x14ac:dyDescent="0.25">
      <c r="A2751" s="10" t="s">
        <v>2803</v>
      </c>
      <c r="B2751" s="10" t="s">
        <v>9</v>
      </c>
      <c r="C2751" s="10" t="s">
        <v>10</v>
      </c>
      <c r="D2751" s="34" t="s">
        <v>2804</v>
      </c>
      <c r="E2751" s="11">
        <f>E2773</f>
        <v>0</v>
      </c>
      <c r="F2751" s="11">
        <f>F2773</f>
        <v>-34598.980000000003</v>
      </c>
      <c r="G2751" s="11">
        <f>G2773</f>
        <v>0</v>
      </c>
    </row>
    <row r="2752" spans="1:7" x14ac:dyDescent="0.25">
      <c r="A2752" s="12" t="s">
        <v>175</v>
      </c>
      <c r="B2752" s="13" t="s">
        <v>16</v>
      </c>
      <c r="C2752" s="13" t="s">
        <v>87</v>
      </c>
      <c r="D2752" s="17" t="s">
        <v>176</v>
      </c>
      <c r="E2752" s="14">
        <v>-98.5</v>
      </c>
      <c r="F2752" s="14">
        <v>30.74</v>
      </c>
      <c r="G2752" s="15">
        <f>ROUND(E2752*F2752,2)</f>
        <v>-3027.89</v>
      </c>
    </row>
    <row r="2753" spans="1:7" ht="213.75" x14ac:dyDescent="0.25">
      <c r="A2753" s="16"/>
      <c r="B2753" s="16"/>
      <c r="C2753" s="16"/>
      <c r="D2753" s="17" t="s">
        <v>177</v>
      </c>
      <c r="E2753" s="16"/>
      <c r="F2753" s="16"/>
      <c r="G2753" s="16"/>
    </row>
    <row r="2754" spans="1:7" ht="22.5" x14ac:dyDescent="0.25">
      <c r="A2754" s="12" t="s">
        <v>196</v>
      </c>
      <c r="B2754" s="13" t="s">
        <v>16</v>
      </c>
      <c r="C2754" s="13" t="s">
        <v>87</v>
      </c>
      <c r="D2754" s="17" t="s">
        <v>197</v>
      </c>
      <c r="E2754" s="14">
        <v>-162.51</v>
      </c>
      <c r="F2754" s="14">
        <v>31.22</v>
      </c>
      <c r="G2754" s="15">
        <f>ROUND(E2754*F2754,2)</f>
        <v>-5073.5600000000004</v>
      </c>
    </row>
    <row r="2755" spans="1:7" ht="409.5" x14ac:dyDescent="0.25">
      <c r="A2755" s="16"/>
      <c r="B2755" s="16"/>
      <c r="C2755" s="16"/>
      <c r="D2755" s="17" t="s">
        <v>198</v>
      </c>
      <c r="E2755" s="16"/>
      <c r="F2755" s="16"/>
      <c r="G2755" s="16"/>
    </row>
    <row r="2756" spans="1:7" ht="22.5" x14ac:dyDescent="0.25">
      <c r="A2756" s="12" t="s">
        <v>199</v>
      </c>
      <c r="B2756" s="13" t="s">
        <v>16</v>
      </c>
      <c r="C2756" s="13" t="s">
        <v>87</v>
      </c>
      <c r="D2756" s="17" t="s">
        <v>200</v>
      </c>
      <c r="E2756" s="14">
        <v>-268.07</v>
      </c>
      <c r="F2756" s="14">
        <v>30.34</v>
      </c>
      <c r="G2756" s="15">
        <f>ROUND(E2756*F2756,2)</f>
        <v>-8133.24</v>
      </c>
    </row>
    <row r="2757" spans="1:7" ht="409.5" x14ac:dyDescent="0.25">
      <c r="A2757" s="16"/>
      <c r="B2757" s="16"/>
      <c r="C2757" s="16"/>
      <c r="D2757" s="17" t="s">
        <v>201</v>
      </c>
      <c r="E2757" s="16"/>
      <c r="F2757" s="16"/>
      <c r="G2757" s="16"/>
    </row>
    <row r="2758" spans="1:7" ht="22.5" x14ac:dyDescent="0.25">
      <c r="A2758" s="12" t="s">
        <v>214</v>
      </c>
      <c r="B2758" s="13" t="s">
        <v>16</v>
      </c>
      <c r="C2758" s="13" t="s">
        <v>87</v>
      </c>
      <c r="D2758" s="17" t="s">
        <v>215</v>
      </c>
      <c r="E2758" s="14">
        <v>-49.95</v>
      </c>
      <c r="F2758" s="14">
        <v>47.11</v>
      </c>
      <c r="G2758" s="15">
        <f>ROUND(E2758*F2758,2)</f>
        <v>-2353.14</v>
      </c>
    </row>
    <row r="2759" spans="1:7" ht="409.5" x14ac:dyDescent="0.25">
      <c r="A2759" s="16"/>
      <c r="B2759" s="16"/>
      <c r="C2759" s="16"/>
      <c r="D2759" s="17" t="s">
        <v>216</v>
      </c>
      <c r="E2759" s="16"/>
      <c r="F2759" s="16"/>
      <c r="G2759" s="16"/>
    </row>
    <row r="2760" spans="1:7" x14ac:dyDescent="0.25">
      <c r="A2760" s="12" t="s">
        <v>245</v>
      </c>
      <c r="B2760" s="13" t="s">
        <v>16</v>
      </c>
      <c r="C2760" s="13" t="s">
        <v>87</v>
      </c>
      <c r="D2760" s="17" t="s">
        <v>246</v>
      </c>
      <c r="E2760" s="14">
        <v>-230.99</v>
      </c>
      <c r="F2760" s="14">
        <v>12.4</v>
      </c>
      <c r="G2760" s="15">
        <f>ROUND(E2760*F2760,2)</f>
        <v>-2864.28</v>
      </c>
    </row>
    <row r="2761" spans="1:7" ht="135" x14ac:dyDescent="0.25">
      <c r="A2761" s="16"/>
      <c r="B2761" s="16"/>
      <c r="C2761" s="16"/>
      <c r="D2761" s="17" t="s">
        <v>247</v>
      </c>
      <c r="E2761" s="16"/>
      <c r="F2761" s="16"/>
      <c r="G2761" s="16"/>
    </row>
    <row r="2762" spans="1:7" ht="22.5" x14ac:dyDescent="0.25">
      <c r="A2762" s="12" t="s">
        <v>452</v>
      </c>
      <c r="B2762" s="13" t="s">
        <v>16</v>
      </c>
      <c r="C2762" s="13" t="s">
        <v>152</v>
      </c>
      <c r="D2762" s="17" t="s">
        <v>453</v>
      </c>
      <c r="E2762" s="14">
        <v>-3</v>
      </c>
      <c r="F2762" s="14">
        <v>322.25</v>
      </c>
      <c r="G2762" s="15">
        <f>ROUND(E2762*F2762,2)</f>
        <v>-966.75</v>
      </c>
    </row>
    <row r="2763" spans="1:7" ht="281.25" x14ac:dyDescent="0.25">
      <c r="A2763" s="16"/>
      <c r="B2763" s="16"/>
      <c r="C2763" s="16"/>
      <c r="D2763" s="17" t="s">
        <v>454</v>
      </c>
      <c r="E2763" s="16"/>
      <c r="F2763" s="16"/>
      <c r="G2763" s="16"/>
    </row>
    <row r="2764" spans="1:7" x14ac:dyDescent="0.25">
      <c r="A2764" s="12" t="s">
        <v>651</v>
      </c>
      <c r="B2764" s="13" t="s">
        <v>16</v>
      </c>
      <c r="C2764" s="13" t="s">
        <v>87</v>
      </c>
      <c r="D2764" s="17" t="s">
        <v>652</v>
      </c>
      <c r="E2764" s="14">
        <v>-480.53</v>
      </c>
      <c r="F2764" s="14">
        <v>3.98</v>
      </c>
      <c r="G2764" s="15">
        <f>ROUND(E2764*F2764,2)</f>
        <v>-1912.51</v>
      </c>
    </row>
    <row r="2765" spans="1:7" ht="270" x14ac:dyDescent="0.25">
      <c r="A2765" s="16"/>
      <c r="B2765" s="16"/>
      <c r="C2765" s="16"/>
      <c r="D2765" s="17" t="s">
        <v>653</v>
      </c>
      <c r="E2765" s="16"/>
      <c r="F2765" s="16"/>
      <c r="G2765" s="16"/>
    </row>
    <row r="2766" spans="1:7" x14ac:dyDescent="0.25">
      <c r="A2766" s="12" t="s">
        <v>2485</v>
      </c>
      <c r="B2766" s="13" t="s">
        <v>16</v>
      </c>
      <c r="C2766" s="13" t="s">
        <v>152</v>
      </c>
      <c r="D2766" s="17" t="s">
        <v>2468</v>
      </c>
      <c r="E2766" s="14">
        <v>3</v>
      </c>
      <c r="F2766" s="14">
        <v>358.61</v>
      </c>
      <c r="G2766" s="15">
        <f>ROUND(E2766*F2766,2)</f>
        <v>1075.83</v>
      </c>
    </row>
    <row r="2767" spans="1:7" ht="405" x14ac:dyDescent="0.25">
      <c r="A2767" s="16"/>
      <c r="B2767" s="16"/>
      <c r="C2767" s="16"/>
      <c r="D2767" s="17" t="s">
        <v>2486</v>
      </c>
      <c r="E2767" s="16"/>
      <c r="F2767" s="16"/>
      <c r="G2767" s="16"/>
    </row>
    <row r="2768" spans="1:7" x14ac:dyDescent="0.25">
      <c r="A2768" s="12" t="s">
        <v>2487</v>
      </c>
      <c r="B2768" s="13" t="s">
        <v>16</v>
      </c>
      <c r="C2768" s="13" t="s">
        <v>152</v>
      </c>
      <c r="D2768" s="17" t="s">
        <v>2471</v>
      </c>
      <c r="E2768" s="14">
        <v>3</v>
      </c>
      <c r="F2768" s="14">
        <v>178.07</v>
      </c>
      <c r="G2768" s="15">
        <f>ROUND(E2768*F2768,2)</f>
        <v>534.21</v>
      </c>
    </row>
    <row r="2769" spans="1:7" ht="258.75" x14ac:dyDescent="0.25">
      <c r="A2769" s="16"/>
      <c r="B2769" s="16"/>
      <c r="C2769" s="16"/>
      <c r="D2769" s="17" t="s">
        <v>2472</v>
      </c>
      <c r="E2769" s="16"/>
      <c r="F2769" s="16"/>
      <c r="G2769" s="16"/>
    </row>
    <row r="2770" spans="1:7" ht="22.5" x14ac:dyDescent="0.25">
      <c r="A2770" s="12" t="s">
        <v>2805</v>
      </c>
      <c r="B2770" s="13" t="s">
        <v>16</v>
      </c>
      <c r="C2770" s="13" t="s">
        <v>528</v>
      </c>
      <c r="D2770" s="17" t="s">
        <v>2806</v>
      </c>
      <c r="E2770" s="14">
        <v>-1</v>
      </c>
      <c r="F2770" s="14">
        <v>3135.1</v>
      </c>
      <c r="G2770" s="15">
        <f>ROUND(E2770*F2770,2)</f>
        <v>-3135.1</v>
      </c>
    </row>
    <row r="2771" spans="1:7" ht="22.5" x14ac:dyDescent="0.25">
      <c r="A2771" s="12" t="s">
        <v>2807</v>
      </c>
      <c r="B2771" s="13" t="s">
        <v>16</v>
      </c>
      <c r="C2771" s="13" t="s">
        <v>528</v>
      </c>
      <c r="D2771" s="17" t="s">
        <v>2808</v>
      </c>
      <c r="E2771" s="14">
        <v>-1</v>
      </c>
      <c r="F2771" s="14">
        <v>4486.7</v>
      </c>
      <c r="G2771" s="15">
        <f>ROUND(E2771*F2771,2)</f>
        <v>-4486.7</v>
      </c>
    </row>
    <row r="2772" spans="1:7" ht="22.5" x14ac:dyDescent="0.25">
      <c r="A2772" s="12" t="s">
        <v>2809</v>
      </c>
      <c r="B2772" s="13" t="s">
        <v>16</v>
      </c>
      <c r="C2772" s="13" t="s">
        <v>528</v>
      </c>
      <c r="D2772" s="17" t="s">
        <v>2810</v>
      </c>
      <c r="E2772" s="14">
        <v>-1</v>
      </c>
      <c r="F2772" s="14">
        <v>4255.8500000000004</v>
      </c>
      <c r="G2772" s="15">
        <f>ROUND(E2772*F2772,2)</f>
        <v>-4255.8500000000004</v>
      </c>
    </row>
    <row r="2773" spans="1:7" x14ac:dyDescent="0.25">
      <c r="A2773" s="16"/>
      <c r="B2773" s="16"/>
      <c r="C2773" s="16"/>
      <c r="D2773" s="35" t="s">
        <v>2811</v>
      </c>
      <c r="E2773" s="14">
        <v>0</v>
      </c>
      <c r="F2773" s="18">
        <f>G2752+G2754+G2756+G2758+G2760+G2762+G2764+G2766+G2768+G2770+G2771+G2772</f>
        <v>-34598.980000000003</v>
      </c>
      <c r="G2773" s="18">
        <f>ROUND(E2773*F2773,2)</f>
        <v>0</v>
      </c>
    </row>
    <row r="2774" spans="1:7" ht="0.95" customHeight="1" x14ac:dyDescent="0.25">
      <c r="A2774" s="19"/>
      <c r="B2774" s="19"/>
      <c r="C2774" s="19"/>
      <c r="D2774" s="36"/>
      <c r="E2774" s="19"/>
      <c r="F2774" s="19"/>
      <c r="G2774" s="19"/>
    </row>
    <row r="2775" spans="1:7" x14ac:dyDescent="0.25">
      <c r="A2775" s="10" t="s">
        <v>2812</v>
      </c>
      <c r="B2775" s="10" t="s">
        <v>9</v>
      </c>
      <c r="C2775" s="10" t="s">
        <v>10</v>
      </c>
      <c r="D2775" s="34" t="s">
        <v>2813</v>
      </c>
      <c r="E2775" s="11">
        <f>E2782</f>
        <v>0</v>
      </c>
      <c r="F2775" s="11">
        <f>F2782</f>
        <v>37039.21</v>
      </c>
      <c r="G2775" s="11">
        <f>G2782</f>
        <v>0</v>
      </c>
    </row>
    <row r="2776" spans="1:7" ht="22.5" x14ac:dyDescent="0.25">
      <c r="A2776" s="12" t="s">
        <v>2814</v>
      </c>
      <c r="B2776" s="13" t="s">
        <v>16</v>
      </c>
      <c r="C2776" s="13" t="s">
        <v>142</v>
      </c>
      <c r="D2776" s="17" t="s">
        <v>2815</v>
      </c>
      <c r="E2776" s="14">
        <v>-266.85000000000002</v>
      </c>
      <c r="F2776" s="14">
        <v>10.42</v>
      </c>
      <c r="G2776" s="15">
        <f>ROUND(E2776*F2776,2)</f>
        <v>-2780.58</v>
      </c>
    </row>
    <row r="2777" spans="1:7" x14ac:dyDescent="0.25">
      <c r="A2777" s="12" t="s">
        <v>2606</v>
      </c>
      <c r="B2777" s="13" t="s">
        <v>16</v>
      </c>
      <c r="C2777" s="13" t="s">
        <v>53</v>
      </c>
      <c r="D2777" s="17" t="s">
        <v>2607</v>
      </c>
      <c r="E2777" s="14">
        <v>-762.31</v>
      </c>
      <c r="F2777" s="14">
        <v>23.25</v>
      </c>
      <c r="G2777" s="15">
        <f>ROUND(E2777*F2777,2)</f>
        <v>-17723.71</v>
      </c>
    </row>
    <row r="2778" spans="1:7" ht="112.5" x14ac:dyDescent="0.25">
      <c r="A2778" s="16"/>
      <c r="B2778" s="16"/>
      <c r="C2778" s="16"/>
      <c r="D2778" s="17" t="s">
        <v>2608</v>
      </c>
      <c r="E2778" s="16"/>
      <c r="F2778" s="16"/>
      <c r="G2778" s="16"/>
    </row>
    <row r="2779" spans="1:7" x14ac:dyDescent="0.25">
      <c r="A2779" s="12" t="s">
        <v>2816</v>
      </c>
      <c r="B2779" s="13" t="s">
        <v>16</v>
      </c>
      <c r="C2779" s="13" t="s">
        <v>142</v>
      </c>
      <c r="D2779" s="17" t="s">
        <v>2817</v>
      </c>
      <c r="E2779" s="14">
        <v>266.85000000000002</v>
      </c>
      <c r="F2779" s="14">
        <v>86.26</v>
      </c>
      <c r="G2779" s="15">
        <f>ROUND(E2779*F2779,2)</f>
        <v>23018.48</v>
      </c>
    </row>
    <row r="2780" spans="1:7" x14ac:dyDescent="0.25">
      <c r="A2780" s="12" t="s">
        <v>276</v>
      </c>
      <c r="B2780" s="13" t="s">
        <v>16</v>
      </c>
      <c r="C2780" s="13" t="s">
        <v>87</v>
      </c>
      <c r="D2780" s="17" t="s">
        <v>277</v>
      </c>
      <c r="E2780" s="14">
        <v>762.31</v>
      </c>
      <c r="F2780" s="14">
        <v>45.29</v>
      </c>
      <c r="G2780" s="15">
        <f>ROUND(E2780*F2780,2)</f>
        <v>34525.019999999997</v>
      </c>
    </row>
    <row r="2781" spans="1:7" ht="360" x14ac:dyDescent="0.25">
      <c r="A2781" s="16"/>
      <c r="B2781" s="16"/>
      <c r="C2781" s="16"/>
      <c r="D2781" s="17" t="s">
        <v>278</v>
      </c>
      <c r="E2781" s="16"/>
      <c r="F2781" s="16"/>
      <c r="G2781" s="16"/>
    </row>
    <row r="2782" spans="1:7" x14ac:dyDescent="0.25">
      <c r="A2782" s="16"/>
      <c r="B2782" s="16"/>
      <c r="C2782" s="16"/>
      <c r="D2782" s="35" t="s">
        <v>2818</v>
      </c>
      <c r="E2782" s="14">
        <v>0</v>
      </c>
      <c r="F2782" s="18">
        <f>G2776+G2777+G2779+G2780</f>
        <v>37039.21</v>
      </c>
      <c r="G2782" s="18">
        <f>ROUND(E2782*F2782,2)</f>
        <v>0</v>
      </c>
    </row>
    <row r="2783" spans="1:7" ht="0.95" customHeight="1" x14ac:dyDescent="0.25">
      <c r="A2783" s="19"/>
      <c r="B2783" s="19"/>
      <c r="C2783" s="19"/>
      <c r="D2783" s="36"/>
      <c r="E2783" s="19"/>
      <c r="F2783" s="19"/>
      <c r="G2783" s="19"/>
    </row>
    <row r="2784" spans="1:7" x14ac:dyDescent="0.25">
      <c r="A2784" s="10" t="s">
        <v>2819</v>
      </c>
      <c r="B2784" s="10" t="s">
        <v>9</v>
      </c>
      <c r="C2784" s="10" t="s">
        <v>10</v>
      </c>
      <c r="D2784" s="34" t="s">
        <v>2820</v>
      </c>
      <c r="E2784" s="11">
        <f>E2797</f>
        <v>0</v>
      </c>
      <c r="F2784" s="11">
        <f>F2797</f>
        <v>-48328.67</v>
      </c>
      <c r="G2784" s="11">
        <f>G2797</f>
        <v>0</v>
      </c>
    </row>
    <row r="2785" spans="1:7" ht="22.5" x14ac:dyDescent="0.25">
      <c r="A2785" s="12" t="s">
        <v>126</v>
      </c>
      <c r="B2785" s="13" t="s">
        <v>16</v>
      </c>
      <c r="C2785" s="13" t="s">
        <v>53</v>
      </c>
      <c r="D2785" s="17" t="s">
        <v>127</v>
      </c>
      <c r="E2785" s="14">
        <v>-340.72</v>
      </c>
      <c r="F2785" s="14">
        <v>97.65</v>
      </c>
      <c r="G2785" s="15">
        <f>ROUND(E2785*F2785,2)</f>
        <v>-33271.31</v>
      </c>
    </row>
    <row r="2786" spans="1:7" ht="409.5" x14ac:dyDescent="0.25">
      <c r="A2786" s="16"/>
      <c r="B2786" s="16"/>
      <c r="C2786" s="16"/>
      <c r="D2786" s="17" t="s">
        <v>128</v>
      </c>
      <c r="E2786" s="16"/>
      <c r="F2786" s="16"/>
      <c r="G2786" s="16"/>
    </row>
    <row r="2787" spans="1:7" ht="22.5" x14ac:dyDescent="0.25">
      <c r="A2787" s="12" t="s">
        <v>2821</v>
      </c>
      <c r="B2787" s="13" t="s">
        <v>16</v>
      </c>
      <c r="C2787" s="13" t="s">
        <v>87</v>
      </c>
      <c r="D2787" s="17" t="s">
        <v>2822</v>
      </c>
      <c r="E2787" s="14">
        <v>-225.43</v>
      </c>
      <c r="F2787" s="14">
        <v>34.869999999999997</v>
      </c>
      <c r="G2787" s="15">
        <f>ROUND(E2787*F2787,2)</f>
        <v>-7860.74</v>
      </c>
    </row>
    <row r="2788" spans="1:7" ht="409.5" x14ac:dyDescent="0.25">
      <c r="A2788" s="16"/>
      <c r="B2788" s="16"/>
      <c r="C2788" s="16"/>
      <c r="D2788" s="17" t="s">
        <v>2823</v>
      </c>
      <c r="E2788" s="16"/>
      <c r="F2788" s="16"/>
      <c r="G2788" s="16"/>
    </row>
    <row r="2789" spans="1:7" ht="22.5" x14ac:dyDescent="0.25">
      <c r="A2789" s="12" t="s">
        <v>132</v>
      </c>
      <c r="B2789" s="13" t="s">
        <v>16</v>
      </c>
      <c r="C2789" s="13" t="s">
        <v>53</v>
      </c>
      <c r="D2789" s="17" t="s">
        <v>133</v>
      </c>
      <c r="E2789" s="14">
        <v>-38.96</v>
      </c>
      <c r="F2789" s="14">
        <v>47.12</v>
      </c>
      <c r="G2789" s="15">
        <f>ROUND(E2789*F2789,2)</f>
        <v>-1835.8</v>
      </c>
    </row>
    <row r="2790" spans="1:7" ht="191.25" x14ac:dyDescent="0.25">
      <c r="A2790" s="16"/>
      <c r="B2790" s="16"/>
      <c r="C2790" s="16"/>
      <c r="D2790" s="17" t="s">
        <v>134</v>
      </c>
      <c r="E2790" s="16"/>
      <c r="F2790" s="16"/>
      <c r="G2790" s="16"/>
    </row>
    <row r="2791" spans="1:7" x14ac:dyDescent="0.25">
      <c r="A2791" s="12" t="s">
        <v>2609</v>
      </c>
      <c r="B2791" s="13" t="s">
        <v>16</v>
      </c>
      <c r="C2791" s="13" t="s">
        <v>53</v>
      </c>
      <c r="D2791" s="17" t="s">
        <v>2610</v>
      </c>
      <c r="E2791" s="14">
        <v>-303.35000000000002</v>
      </c>
      <c r="F2791" s="14">
        <v>22.6</v>
      </c>
      <c r="G2791" s="15">
        <f>ROUND(E2791*F2791,2)</f>
        <v>-6855.71</v>
      </c>
    </row>
    <row r="2792" spans="1:7" ht="101.25" x14ac:dyDescent="0.25">
      <c r="A2792" s="16"/>
      <c r="B2792" s="16"/>
      <c r="C2792" s="16"/>
      <c r="D2792" s="17" t="s">
        <v>2611</v>
      </c>
      <c r="E2792" s="16"/>
      <c r="F2792" s="16"/>
      <c r="G2792" s="16"/>
    </row>
    <row r="2793" spans="1:7" x14ac:dyDescent="0.25">
      <c r="A2793" s="12" t="s">
        <v>363</v>
      </c>
      <c r="B2793" s="13" t="s">
        <v>16</v>
      </c>
      <c r="C2793" s="13" t="s">
        <v>53</v>
      </c>
      <c r="D2793" s="17" t="s">
        <v>364</v>
      </c>
      <c r="E2793" s="14">
        <v>40.85</v>
      </c>
      <c r="F2793" s="14">
        <v>62.17</v>
      </c>
      <c r="G2793" s="15">
        <f>ROUND(E2793*F2793,2)</f>
        <v>2539.64</v>
      </c>
    </row>
    <row r="2794" spans="1:7" ht="225" x14ac:dyDescent="0.25">
      <c r="A2794" s="16"/>
      <c r="B2794" s="16"/>
      <c r="C2794" s="16"/>
      <c r="D2794" s="17" t="s">
        <v>365</v>
      </c>
      <c r="E2794" s="16"/>
      <c r="F2794" s="16"/>
      <c r="G2794" s="16"/>
    </row>
    <row r="2795" spans="1:7" x14ac:dyDescent="0.25">
      <c r="A2795" s="12" t="s">
        <v>651</v>
      </c>
      <c r="B2795" s="13" t="s">
        <v>16</v>
      </c>
      <c r="C2795" s="13" t="s">
        <v>87</v>
      </c>
      <c r="D2795" s="17" t="s">
        <v>652</v>
      </c>
      <c r="E2795" s="14">
        <v>-262.5</v>
      </c>
      <c r="F2795" s="14">
        <v>3.98</v>
      </c>
      <c r="G2795" s="15">
        <f>ROUND(E2795*F2795,2)</f>
        <v>-1044.75</v>
      </c>
    </row>
    <row r="2796" spans="1:7" ht="270" x14ac:dyDescent="0.25">
      <c r="A2796" s="16"/>
      <c r="B2796" s="16"/>
      <c r="C2796" s="16"/>
      <c r="D2796" s="17" t="s">
        <v>653</v>
      </c>
      <c r="E2796" s="16"/>
      <c r="F2796" s="16"/>
      <c r="G2796" s="16"/>
    </row>
    <row r="2797" spans="1:7" x14ac:dyDescent="0.25">
      <c r="A2797" s="16"/>
      <c r="B2797" s="16"/>
      <c r="C2797" s="16"/>
      <c r="D2797" s="35" t="s">
        <v>2824</v>
      </c>
      <c r="E2797" s="14">
        <v>0</v>
      </c>
      <c r="F2797" s="18">
        <f>G2785+G2787+G2789+G2791+G2793+G2795</f>
        <v>-48328.67</v>
      </c>
      <c r="G2797" s="18">
        <f>ROUND(E2797*F2797,2)</f>
        <v>0</v>
      </c>
    </row>
    <row r="2798" spans="1:7" ht="0.95" customHeight="1" x14ac:dyDescent="0.25">
      <c r="A2798" s="19"/>
      <c r="B2798" s="19"/>
      <c r="C2798" s="19"/>
      <c r="D2798" s="36"/>
      <c r="E2798" s="19"/>
      <c r="F2798" s="19"/>
      <c r="G2798" s="19"/>
    </row>
    <row r="2799" spans="1:7" ht="22.5" x14ac:dyDescent="0.25">
      <c r="A2799" s="10" t="s">
        <v>2825</v>
      </c>
      <c r="B2799" s="10" t="s">
        <v>9</v>
      </c>
      <c r="C2799" s="10" t="s">
        <v>10</v>
      </c>
      <c r="D2799" s="34" t="s">
        <v>2826</v>
      </c>
      <c r="E2799" s="11">
        <f>E2802</f>
        <v>0</v>
      </c>
      <c r="F2799" s="11">
        <f>F2802</f>
        <v>-17052.509999999998</v>
      </c>
      <c r="G2799" s="11">
        <f>G2802</f>
        <v>0</v>
      </c>
    </row>
    <row r="2800" spans="1:7" x14ac:dyDescent="0.25">
      <c r="A2800" s="12" t="s">
        <v>661</v>
      </c>
      <c r="B2800" s="13" t="s">
        <v>16</v>
      </c>
      <c r="C2800" s="13" t="s">
        <v>87</v>
      </c>
      <c r="D2800" s="17" t="s">
        <v>662</v>
      </c>
      <c r="E2800" s="14">
        <v>-4284.55</v>
      </c>
      <c r="F2800" s="14">
        <v>3.98</v>
      </c>
      <c r="G2800" s="15">
        <f>ROUND(E2800*F2800,2)</f>
        <v>-17052.509999999998</v>
      </c>
    </row>
    <row r="2801" spans="1:7" ht="112.5" x14ac:dyDescent="0.25">
      <c r="A2801" s="16"/>
      <c r="B2801" s="16"/>
      <c r="C2801" s="16"/>
      <c r="D2801" s="17" t="s">
        <v>663</v>
      </c>
      <c r="E2801" s="16"/>
      <c r="F2801" s="16"/>
      <c r="G2801" s="16"/>
    </row>
    <row r="2802" spans="1:7" x14ac:dyDescent="0.25">
      <c r="A2802" s="16"/>
      <c r="B2802" s="16"/>
      <c r="C2802" s="16"/>
      <c r="D2802" s="35" t="s">
        <v>2827</v>
      </c>
      <c r="E2802" s="14">
        <v>0</v>
      </c>
      <c r="F2802" s="18">
        <f>G2800</f>
        <v>-17052.509999999998</v>
      </c>
      <c r="G2802" s="18">
        <f>ROUND(E2802*F2802,2)</f>
        <v>0</v>
      </c>
    </row>
    <row r="2803" spans="1:7" ht="0.95" customHeight="1" x14ac:dyDescent="0.25">
      <c r="A2803" s="19"/>
      <c r="B2803" s="19"/>
      <c r="C2803" s="19"/>
      <c r="D2803" s="36"/>
      <c r="E2803" s="19"/>
      <c r="F2803" s="19"/>
      <c r="G2803" s="19"/>
    </row>
    <row r="2804" spans="1:7" ht="22.5" x14ac:dyDescent="0.25">
      <c r="A2804" s="10" t="s">
        <v>2828</v>
      </c>
      <c r="B2804" s="10" t="s">
        <v>9</v>
      </c>
      <c r="C2804" s="10" t="s">
        <v>10</v>
      </c>
      <c r="D2804" s="34" t="s">
        <v>2829</v>
      </c>
      <c r="E2804" s="11">
        <f>E2809</f>
        <v>0</v>
      </c>
      <c r="F2804" s="11">
        <f>F2809</f>
        <v>0</v>
      </c>
      <c r="G2804" s="11">
        <f>G2809</f>
        <v>0</v>
      </c>
    </row>
    <row r="2805" spans="1:7" x14ac:dyDescent="0.25">
      <c r="A2805" s="12" t="s">
        <v>661</v>
      </c>
      <c r="B2805" s="13" t="s">
        <v>16</v>
      </c>
      <c r="C2805" s="13" t="s">
        <v>87</v>
      </c>
      <c r="D2805" s="17" t="s">
        <v>662</v>
      </c>
      <c r="E2805" s="14">
        <v>-1166.25</v>
      </c>
      <c r="F2805" s="14">
        <v>3.98</v>
      </c>
      <c r="G2805" s="15">
        <f>ROUND(E2805*F2805,2)</f>
        <v>-4641.68</v>
      </c>
    </row>
    <row r="2806" spans="1:7" ht="112.5" x14ac:dyDescent="0.25">
      <c r="A2806" s="16"/>
      <c r="B2806" s="16"/>
      <c r="C2806" s="16"/>
      <c r="D2806" s="17" t="s">
        <v>663</v>
      </c>
      <c r="E2806" s="16"/>
      <c r="F2806" s="16"/>
      <c r="G2806" s="16"/>
    </row>
    <row r="2807" spans="1:7" x14ac:dyDescent="0.25">
      <c r="A2807" s="12" t="s">
        <v>651</v>
      </c>
      <c r="B2807" s="13" t="s">
        <v>16</v>
      </c>
      <c r="C2807" s="13" t="s">
        <v>87</v>
      </c>
      <c r="D2807" s="17" t="s">
        <v>652</v>
      </c>
      <c r="E2807" s="14">
        <v>1166.25</v>
      </c>
      <c r="F2807" s="14">
        <v>3.98</v>
      </c>
      <c r="G2807" s="15">
        <f>ROUND(E2807*F2807,2)</f>
        <v>4641.68</v>
      </c>
    </row>
    <row r="2808" spans="1:7" ht="270" x14ac:dyDescent="0.25">
      <c r="A2808" s="16"/>
      <c r="B2808" s="16"/>
      <c r="C2808" s="16"/>
      <c r="D2808" s="17" t="s">
        <v>653</v>
      </c>
      <c r="E2808" s="16"/>
      <c r="F2808" s="16"/>
      <c r="G2808" s="16"/>
    </row>
    <row r="2809" spans="1:7" x14ac:dyDescent="0.25">
      <c r="A2809" s="16"/>
      <c r="B2809" s="16"/>
      <c r="C2809" s="16"/>
      <c r="D2809" s="35" t="s">
        <v>2830</v>
      </c>
      <c r="E2809" s="14">
        <v>0</v>
      </c>
      <c r="F2809" s="18">
        <f>G2805+G2807</f>
        <v>0</v>
      </c>
      <c r="G2809" s="18">
        <f>ROUND(E2809*F2809,2)</f>
        <v>0</v>
      </c>
    </row>
    <row r="2810" spans="1:7" ht="0.95" customHeight="1" x14ac:dyDescent="0.25">
      <c r="A2810" s="19"/>
      <c r="B2810" s="19"/>
      <c r="C2810" s="19"/>
      <c r="D2810" s="36"/>
      <c r="E2810" s="19"/>
      <c r="F2810" s="19"/>
      <c r="G2810" s="19"/>
    </row>
    <row r="2811" spans="1:7" ht="22.5" x14ac:dyDescent="0.25">
      <c r="A2811" s="10" t="s">
        <v>2831</v>
      </c>
      <c r="B2811" s="10" t="s">
        <v>9</v>
      </c>
      <c r="C2811" s="10" t="s">
        <v>10</v>
      </c>
      <c r="D2811" s="34" t="s">
        <v>2832</v>
      </c>
      <c r="E2811" s="11">
        <f>E2816</f>
        <v>0</v>
      </c>
      <c r="F2811" s="11">
        <f>F2816</f>
        <v>-888.38</v>
      </c>
      <c r="G2811" s="11">
        <f>G2816</f>
        <v>0</v>
      </c>
    </row>
    <row r="2812" spans="1:7" x14ac:dyDescent="0.25">
      <c r="A2812" s="12" t="s">
        <v>667</v>
      </c>
      <c r="B2812" s="13" t="s">
        <v>16</v>
      </c>
      <c r="C2812" s="13" t="s">
        <v>87</v>
      </c>
      <c r="D2812" s="17" t="s">
        <v>668</v>
      </c>
      <c r="E2812" s="14">
        <v>-467.57</v>
      </c>
      <c r="F2812" s="14">
        <v>5.16</v>
      </c>
      <c r="G2812" s="15">
        <f>ROUND(E2812*F2812,2)</f>
        <v>-2412.66</v>
      </c>
    </row>
    <row r="2813" spans="1:7" ht="146.25" x14ac:dyDescent="0.25">
      <c r="A2813" s="16"/>
      <c r="B2813" s="16"/>
      <c r="C2813" s="16"/>
      <c r="D2813" s="17" t="s">
        <v>669</v>
      </c>
      <c r="E2813" s="16"/>
      <c r="F2813" s="16"/>
      <c r="G2813" s="16"/>
    </row>
    <row r="2814" spans="1:7" x14ac:dyDescent="0.25">
      <c r="A2814" s="12" t="s">
        <v>2833</v>
      </c>
      <c r="B2814" s="13" t="s">
        <v>16</v>
      </c>
      <c r="C2814" s="13" t="s">
        <v>142</v>
      </c>
      <c r="D2814" s="17" t="s">
        <v>2834</v>
      </c>
      <c r="E2814" s="14">
        <v>467.57</v>
      </c>
      <c r="F2814" s="14">
        <v>3.26</v>
      </c>
      <c r="G2814" s="15">
        <f>ROUND(E2814*F2814,2)</f>
        <v>1524.28</v>
      </c>
    </row>
    <row r="2815" spans="1:7" ht="146.25" x14ac:dyDescent="0.25">
      <c r="A2815" s="16"/>
      <c r="B2815" s="16"/>
      <c r="C2815" s="16"/>
      <c r="D2815" s="17" t="s">
        <v>669</v>
      </c>
      <c r="E2815" s="16"/>
      <c r="F2815" s="16"/>
      <c r="G2815" s="16"/>
    </row>
    <row r="2816" spans="1:7" x14ac:dyDescent="0.25">
      <c r="A2816" s="16"/>
      <c r="B2816" s="16"/>
      <c r="C2816" s="16"/>
      <c r="D2816" s="35" t="s">
        <v>2835</v>
      </c>
      <c r="E2816" s="14">
        <v>0</v>
      </c>
      <c r="F2816" s="18">
        <f>G2812+G2814</f>
        <v>-888.38</v>
      </c>
      <c r="G2816" s="18">
        <f>ROUND(E2816*F2816,2)</f>
        <v>0</v>
      </c>
    </row>
    <row r="2817" spans="1:7" ht="0.95" customHeight="1" x14ac:dyDescent="0.25">
      <c r="A2817" s="19"/>
      <c r="B2817" s="19"/>
      <c r="C2817" s="19"/>
      <c r="D2817" s="36"/>
      <c r="E2817" s="19"/>
      <c r="F2817" s="19"/>
      <c r="G2817" s="19"/>
    </row>
    <row r="2818" spans="1:7" ht="22.5" x14ac:dyDescent="0.25">
      <c r="A2818" s="10" t="s">
        <v>2836</v>
      </c>
      <c r="B2818" s="10" t="s">
        <v>9</v>
      </c>
      <c r="C2818" s="10" t="s">
        <v>10</v>
      </c>
      <c r="D2818" s="34" t="s">
        <v>2837</v>
      </c>
      <c r="E2818" s="11">
        <f>E2823</f>
        <v>0</v>
      </c>
      <c r="F2818" s="11">
        <f>F2823</f>
        <v>-17696.099999999999</v>
      </c>
      <c r="G2818" s="11">
        <f>G2823</f>
        <v>0</v>
      </c>
    </row>
    <row r="2819" spans="1:7" x14ac:dyDescent="0.25">
      <c r="A2819" s="12" t="s">
        <v>2442</v>
      </c>
      <c r="B2819" s="13" t="s">
        <v>16</v>
      </c>
      <c r="C2819" s="13" t="s">
        <v>152</v>
      </c>
      <c r="D2819" s="17" t="s">
        <v>2443</v>
      </c>
      <c r="E2819" s="14">
        <v>-5</v>
      </c>
      <c r="F2819" s="14">
        <v>26606.17</v>
      </c>
      <c r="G2819" s="15">
        <f>ROUND(E2819*F2819,2)</f>
        <v>-133030.85</v>
      </c>
    </row>
    <row r="2820" spans="1:7" ht="409.5" x14ac:dyDescent="0.25">
      <c r="A2820" s="16"/>
      <c r="B2820" s="16"/>
      <c r="C2820" s="16"/>
      <c r="D2820" s="17" t="s">
        <v>2444</v>
      </c>
      <c r="E2820" s="16"/>
      <c r="F2820" s="16"/>
      <c r="G2820" s="16"/>
    </row>
    <row r="2821" spans="1:7" ht="22.5" x14ac:dyDescent="0.25">
      <c r="A2821" s="12" t="s">
        <v>2838</v>
      </c>
      <c r="B2821" s="13" t="s">
        <v>16</v>
      </c>
      <c r="C2821" s="13" t="s">
        <v>152</v>
      </c>
      <c r="D2821" s="17" t="s">
        <v>2839</v>
      </c>
      <c r="E2821" s="14">
        <v>5</v>
      </c>
      <c r="F2821" s="14">
        <v>23066.95</v>
      </c>
      <c r="G2821" s="15">
        <f>ROUND(E2821*F2821,2)</f>
        <v>115334.75</v>
      </c>
    </row>
    <row r="2822" spans="1:7" ht="409.5" x14ac:dyDescent="0.25">
      <c r="A2822" s="16"/>
      <c r="B2822" s="16"/>
      <c r="C2822" s="16"/>
      <c r="D2822" s="17" t="s">
        <v>2840</v>
      </c>
      <c r="E2822" s="16"/>
      <c r="F2822" s="16"/>
      <c r="G2822" s="16"/>
    </row>
    <row r="2823" spans="1:7" x14ac:dyDescent="0.25">
      <c r="A2823" s="16"/>
      <c r="B2823" s="16"/>
      <c r="C2823" s="16"/>
      <c r="D2823" s="35" t="s">
        <v>2841</v>
      </c>
      <c r="E2823" s="14">
        <v>0</v>
      </c>
      <c r="F2823" s="18">
        <f>G2819+G2821</f>
        <v>-17696.099999999999</v>
      </c>
      <c r="G2823" s="18">
        <f>ROUND(E2823*F2823,2)</f>
        <v>0</v>
      </c>
    </row>
    <row r="2824" spans="1:7" ht="0.95" customHeight="1" x14ac:dyDescent="0.25">
      <c r="A2824" s="19"/>
      <c r="B2824" s="19"/>
      <c r="C2824" s="19"/>
      <c r="D2824" s="36"/>
      <c r="E2824" s="19"/>
      <c r="F2824" s="19"/>
      <c r="G2824" s="19"/>
    </row>
    <row r="2825" spans="1:7" ht="22.5" x14ac:dyDescent="0.25">
      <c r="A2825" s="10" t="s">
        <v>2842</v>
      </c>
      <c r="B2825" s="10" t="s">
        <v>9</v>
      </c>
      <c r="C2825" s="10" t="s">
        <v>10</v>
      </c>
      <c r="D2825" s="34" t="s">
        <v>2843</v>
      </c>
      <c r="E2825" s="11">
        <f>E2832</f>
        <v>0</v>
      </c>
      <c r="F2825" s="11">
        <f>F2832</f>
        <v>0</v>
      </c>
      <c r="G2825" s="11">
        <f>G2832</f>
        <v>0</v>
      </c>
    </row>
    <row r="2826" spans="1:7" x14ac:dyDescent="0.25">
      <c r="A2826" s="12" t="s">
        <v>2464</v>
      </c>
      <c r="B2826" s="13" t="s">
        <v>16</v>
      </c>
      <c r="C2826" s="13" t="s">
        <v>152</v>
      </c>
      <c r="D2826" s="17" t="s">
        <v>2465</v>
      </c>
      <c r="E2826" s="14">
        <v>-72</v>
      </c>
      <c r="F2826" s="14">
        <v>326.82</v>
      </c>
      <c r="G2826" s="15">
        <f>ROUND(E2826*F2826,2)</f>
        <v>-23531.040000000001</v>
      </c>
    </row>
    <row r="2827" spans="1:7" ht="405" x14ac:dyDescent="0.25">
      <c r="A2827" s="16"/>
      <c r="B2827" s="16"/>
      <c r="C2827" s="16"/>
      <c r="D2827" s="17" t="s">
        <v>2466</v>
      </c>
      <c r="E2827" s="16"/>
      <c r="F2827" s="16"/>
      <c r="G2827" s="16"/>
    </row>
    <row r="2828" spans="1:7" x14ac:dyDescent="0.25">
      <c r="A2828" s="12" t="s">
        <v>2467</v>
      </c>
      <c r="B2828" s="13" t="s">
        <v>16</v>
      </c>
      <c r="C2828" s="13" t="s">
        <v>152</v>
      </c>
      <c r="D2828" s="17" t="s">
        <v>2468</v>
      </c>
      <c r="E2828" s="14">
        <v>-72</v>
      </c>
      <c r="F2828" s="14">
        <v>326.82</v>
      </c>
      <c r="G2828" s="15">
        <f>ROUND(E2828*F2828,2)</f>
        <v>-23531.040000000001</v>
      </c>
    </row>
    <row r="2829" spans="1:7" ht="405" x14ac:dyDescent="0.25">
      <c r="A2829" s="16"/>
      <c r="B2829" s="16"/>
      <c r="C2829" s="16"/>
      <c r="D2829" s="17" t="s">
        <v>2469</v>
      </c>
      <c r="E2829" s="16"/>
      <c r="F2829" s="16"/>
      <c r="G2829" s="16"/>
    </row>
    <row r="2830" spans="1:7" ht="22.5" x14ac:dyDescent="0.25">
      <c r="A2830" s="12" t="s">
        <v>2844</v>
      </c>
      <c r="B2830" s="13" t="s">
        <v>16</v>
      </c>
      <c r="C2830" s="13" t="s">
        <v>152</v>
      </c>
      <c r="D2830" s="17" t="s">
        <v>2845</v>
      </c>
      <c r="E2830" s="14">
        <v>144</v>
      </c>
      <c r="F2830" s="14">
        <v>326.82</v>
      </c>
      <c r="G2830" s="15">
        <f>ROUND(E2830*F2830,2)</f>
        <v>47062.080000000002</v>
      </c>
    </row>
    <row r="2831" spans="1:7" ht="405" x14ac:dyDescent="0.25">
      <c r="A2831" s="16"/>
      <c r="B2831" s="16"/>
      <c r="C2831" s="16"/>
      <c r="D2831" s="17" t="s">
        <v>2846</v>
      </c>
      <c r="E2831" s="16"/>
      <c r="F2831" s="16"/>
      <c r="G2831" s="16"/>
    </row>
    <row r="2832" spans="1:7" x14ac:dyDescent="0.25">
      <c r="A2832" s="16"/>
      <c r="B2832" s="16"/>
      <c r="C2832" s="16"/>
      <c r="D2832" s="35" t="s">
        <v>2847</v>
      </c>
      <c r="E2832" s="14">
        <v>0</v>
      </c>
      <c r="F2832" s="18">
        <f>G2826+G2828+G2830</f>
        <v>0</v>
      </c>
      <c r="G2832" s="18">
        <f>ROUND(E2832*F2832,2)</f>
        <v>0</v>
      </c>
    </row>
    <row r="2833" spans="1:7" ht="0.95" customHeight="1" x14ac:dyDescent="0.25">
      <c r="A2833" s="19"/>
      <c r="B2833" s="19"/>
      <c r="C2833" s="19"/>
      <c r="D2833" s="36"/>
      <c r="E2833" s="19"/>
      <c r="F2833" s="19"/>
      <c r="G2833" s="19"/>
    </row>
    <row r="2834" spans="1:7" ht="22.5" x14ac:dyDescent="0.25">
      <c r="A2834" s="10" t="s">
        <v>2848</v>
      </c>
      <c r="B2834" s="10" t="s">
        <v>9</v>
      </c>
      <c r="C2834" s="10" t="s">
        <v>10</v>
      </c>
      <c r="D2834" s="34" t="s">
        <v>2849</v>
      </c>
      <c r="E2834" s="11">
        <f>E2839</f>
        <v>0</v>
      </c>
      <c r="F2834" s="11">
        <f>F2839</f>
        <v>-16104.24</v>
      </c>
      <c r="G2834" s="11">
        <f>G2839</f>
        <v>0</v>
      </c>
    </row>
    <row r="2835" spans="1:7" x14ac:dyDescent="0.25">
      <c r="A2835" s="12" t="s">
        <v>2473</v>
      </c>
      <c r="B2835" s="13" t="s">
        <v>16</v>
      </c>
      <c r="C2835" s="13" t="s">
        <v>152</v>
      </c>
      <c r="D2835" s="17" t="s">
        <v>2474</v>
      </c>
      <c r="E2835" s="14">
        <v>-72</v>
      </c>
      <c r="F2835" s="14">
        <v>336.93</v>
      </c>
      <c r="G2835" s="15">
        <f>ROUND(E2835*F2835,2)</f>
        <v>-24258.959999999999</v>
      </c>
    </row>
    <row r="2836" spans="1:7" ht="405" x14ac:dyDescent="0.25">
      <c r="A2836" s="16"/>
      <c r="B2836" s="16"/>
      <c r="C2836" s="16"/>
      <c r="D2836" s="17" t="s">
        <v>2475</v>
      </c>
      <c r="E2836" s="16"/>
      <c r="F2836" s="16"/>
      <c r="G2836" s="16"/>
    </row>
    <row r="2837" spans="1:7" x14ac:dyDescent="0.25">
      <c r="A2837" s="12" t="s">
        <v>2470</v>
      </c>
      <c r="B2837" s="13" t="s">
        <v>16</v>
      </c>
      <c r="C2837" s="13" t="s">
        <v>152</v>
      </c>
      <c r="D2837" s="17" t="s">
        <v>2471</v>
      </c>
      <c r="E2837" s="14">
        <v>72</v>
      </c>
      <c r="F2837" s="14">
        <v>113.26</v>
      </c>
      <c r="G2837" s="15">
        <f>ROUND(E2837*F2837,2)</f>
        <v>8154.72</v>
      </c>
    </row>
    <row r="2838" spans="1:7" ht="258.75" x14ac:dyDescent="0.25">
      <c r="A2838" s="16"/>
      <c r="B2838" s="16"/>
      <c r="C2838" s="16"/>
      <c r="D2838" s="17" t="s">
        <v>2472</v>
      </c>
      <c r="E2838" s="16"/>
      <c r="F2838" s="16"/>
      <c r="G2838" s="16"/>
    </row>
    <row r="2839" spans="1:7" x14ac:dyDescent="0.25">
      <c r="A2839" s="16"/>
      <c r="B2839" s="16"/>
      <c r="C2839" s="16"/>
      <c r="D2839" s="35" t="s">
        <v>2850</v>
      </c>
      <c r="E2839" s="14">
        <v>0</v>
      </c>
      <c r="F2839" s="18">
        <f>G2835+G2837</f>
        <v>-16104.24</v>
      </c>
      <c r="G2839" s="18">
        <f>ROUND(E2839*F2839,2)</f>
        <v>0</v>
      </c>
    </row>
    <row r="2840" spans="1:7" ht="0.95" customHeight="1" x14ac:dyDescent="0.25">
      <c r="A2840" s="19"/>
      <c r="B2840" s="19"/>
      <c r="C2840" s="19"/>
      <c r="D2840" s="36"/>
      <c r="E2840" s="19"/>
      <c r="F2840" s="19"/>
      <c r="G2840" s="19"/>
    </row>
    <row r="2841" spans="1:7" x14ac:dyDescent="0.25">
      <c r="A2841" s="10" t="s">
        <v>2851</v>
      </c>
      <c r="B2841" s="10" t="s">
        <v>9</v>
      </c>
      <c r="C2841" s="10" t="s">
        <v>10</v>
      </c>
      <c r="D2841" s="34" t="s">
        <v>2852</v>
      </c>
      <c r="E2841" s="22">
        <v>0</v>
      </c>
      <c r="F2841" s="22">
        <v>-46013.75</v>
      </c>
      <c r="G2841" s="11">
        <f>ROUND(E2841*F2841,2)</f>
        <v>0</v>
      </c>
    </row>
    <row r="2842" spans="1:7" x14ac:dyDescent="0.25">
      <c r="A2842" s="10" t="s">
        <v>2853</v>
      </c>
      <c r="B2842" s="10" t="s">
        <v>9</v>
      </c>
      <c r="C2842" s="10" t="s">
        <v>10</v>
      </c>
      <c r="D2842" s="34" t="s">
        <v>2854</v>
      </c>
      <c r="E2842" s="11">
        <f>E2863</f>
        <v>0</v>
      </c>
      <c r="F2842" s="11">
        <f>F2863</f>
        <v>-29315.279999999999</v>
      </c>
      <c r="G2842" s="11">
        <f>G2863</f>
        <v>0</v>
      </c>
    </row>
    <row r="2843" spans="1:7" x14ac:dyDescent="0.25">
      <c r="A2843" s="12" t="s">
        <v>2855</v>
      </c>
      <c r="B2843" s="13" t="s">
        <v>16</v>
      </c>
      <c r="C2843" s="13" t="s">
        <v>17</v>
      </c>
      <c r="D2843" s="17" t="s">
        <v>18</v>
      </c>
      <c r="E2843" s="14">
        <v>-257.55</v>
      </c>
      <c r="F2843" s="14">
        <v>9.9499999999999993</v>
      </c>
      <c r="G2843" s="15">
        <f>ROUND(E2843*F2843,2)</f>
        <v>-2562.62</v>
      </c>
    </row>
    <row r="2844" spans="1:7" ht="409.5" x14ac:dyDescent="0.25">
      <c r="A2844" s="16"/>
      <c r="B2844" s="16"/>
      <c r="C2844" s="16"/>
      <c r="D2844" s="17" t="s">
        <v>2856</v>
      </c>
      <c r="E2844" s="16"/>
      <c r="F2844" s="16"/>
      <c r="G2844" s="16"/>
    </row>
    <row r="2845" spans="1:7" x14ac:dyDescent="0.25">
      <c r="A2845" s="12" t="s">
        <v>2857</v>
      </c>
      <c r="B2845" s="13" t="s">
        <v>16</v>
      </c>
      <c r="C2845" s="13" t="s">
        <v>53</v>
      </c>
      <c r="D2845" s="17" t="s">
        <v>54</v>
      </c>
      <c r="E2845" s="14">
        <v>0</v>
      </c>
      <c r="F2845" s="14">
        <v>2.0099999999999998</v>
      </c>
      <c r="G2845" s="15">
        <f>ROUND(E2845*F2845,2)</f>
        <v>0</v>
      </c>
    </row>
    <row r="2846" spans="1:7" ht="90" x14ac:dyDescent="0.25">
      <c r="A2846" s="16"/>
      <c r="B2846" s="16"/>
      <c r="C2846" s="16"/>
      <c r="D2846" s="17" t="s">
        <v>55</v>
      </c>
      <c r="E2846" s="16"/>
      <c r="F2846" s="16"/>
      <c r="G2846" s="16"/>
    </row>
    <row r="2847" spans="1:7" x14ac:dyDescent="0.25">
      <c r="A2847" s="12" t="s">
        <v>2858</v>
      </c>
      <c r="B2847" s="13" t="s">
        <v>16</v>
      </c>
      <c r="C2847" s="13" t="s">
        <v>17</v>
      </c>
      <c r="D2847" s="17" t="s">
        <v>2859</v>
      </c>
      <c r="E2847" s="14">
        <v>-61.81</v>
      </c>
      <c r="F2847" s="14">
        <v>26.13</v>
      </c>
      <c r="G2847" s="15">
        <f>ROUND(E2847*F2847,2)</f>
        <v>-1615.1</v>
      </c>
    </row>
    <row r="2848" spans="1:7" ht="90" x14ac:dyDescent="0.25">
      <c r="A2848" s="16"/>
      <c r="B2848" s="16"/>
      <c r="C2848" s="16"/>
      <c r="D2848" s="17" t="s">
        <v>85</v>
      </c>
      <c r="E2848" s="16"/>
      <c r="F2848" s="16"/>
      <c r="G2848" s="16"/>
    </row>
    <row r="2849" spans="1:7" x14ac:dyDescent="0.25">
      <c r="A2849" s="12" t="s">
        <v>2860</v>
      </c>
      <c r="B2849" s="13" t="s">
        <v>16</v>
      </c>
      <c r="C2849" s="13" t="s">
        <v>17</v>
      </c>
      <c r="D2849" s="17" t="s">
        <v>2861</v>
      </c>
      <c r="E2849" s="14">
        <v>-123.62</v>
      </c>
      <c r="F2849" s="14">
        <v>26.13</v>
      </c>
      <c r="G2849" s="15">
        <f>ROUND(E2849*F2849,2)</f>
        <v>-3230.19</v>
      </c>
    </row>
    <row r="2850" spans="1:7" ht="112.5" x14ac:dyDescent="0.25">
      <c r="A2850" s="16"/>
      <c r="B2850" s="16"/>
      <c r="C2850" s="16"/>
      <c r="D2850" s="17" t="s">
        <v>2862</v>
      </c>
      <c r="E2850" s="16"/>
      <c r="F2850" s="16"/>
      <c r="G2850" s="16"/>
    </row>
    <row r="2851" spans="1:7" x14ac:dyDescent="0.25">
      <c r="A2851" s="12" t="s">
        <v>2863</v>
      </c>
      <c r="B2851" s="13" t="s">
        <v>16</v>
      </c>
      <c r="C2851" s="13" t="s">
        <v>53</v>
      </c>
      <c r="D2851" s="17" t="s">
        <v>2864</v>
      </c>
      <c r="E2851" s="14">
        <v>-20.6</v>
      </c>
      <c r="F2851" s="14">
        <v>17.11</v>
      </c>
      <c r="G2851" s="15">
        <f>ROUND(E2851*F2851,2)</f>
        <v>-352.47</v>
      </c>
    </row>
    <row r="2852" spans="1:7" ht="146.25" x14ac:dyDescent="0.25">
      <c r="A2852" s="16"/>
      <c r="B2852" s="16"/>
      <c r="C2852" s="16"/>
      <c r="D2852" s="17" t="s">
        <v>2865</v>
      </c>
      <c r="E2852" s="16"/>
      <c r="F2852" s="16"/>
      <c r="G2852" s="16"/>
    </row>
    <row r="2853" spans="1:7" x14ac:dyDescent="0.25">
      <c r="A2853" s="12" t="s">
        <v>2866</v>
      </c>
      <c r="B2853" s="13" t="s">
        <v>16</v>
      </c>
      <c r="C2853" s="13" t="s">
        <v>17</v>
      </c>
      <c r="D2853" s="17" t="s">
        <v>2867</v>
      </c>
      <c r="E2853" s="14">
        <v>-51.51</v>
      </c>
      <c r="F2853" s="14">
        <v>286.51</v>
      </c>
      <c r="G2853" s="15">
        <f>ROUND(E2853*F2853,2)</f>
        <v>-14758.13</v>
      </c>
    </row>
    <row r="2854" spans="1:7" ht="409.5" x14ac:dyDescent="0.25">
      <c r="A2854" s="16"/>
      <c r="B2854" s="16"/>
      <c r="C2854" s="16"/>
      <c r="D2854" s="17" t="s">
        <v>2868</v>
      </c>
      <c r="E2854" s="16"/>
      <c r="F2854" s="16"/>
      <c r="G2854" s="16"/>
    </row>
    <row r="2855" spans="1:7" x14ac:dyDescent="0.25">
      <c r="A2855" s="12" t="s">
        <v>2869</v>
      </c>
      <c r="B2855" s="13" t="s">
        <v>16</v>
      </c>
      <c r="C2855" s="13" t="s">
        <v>17</v>
      </c>
      <c r="D2855" s="17" t="s">
        <v>2870</v>
      </c>
      <c r="E2855" s="14">
        <v>-16.989999999999998</v>
      </c>
      <c r="F2855" s="14">
        <v>455.69</v>
      </c>
      <c r="G2855" s="15">
        <f>ROUND(E2855*F2855,2)</f>
        <v>-7742.17</v>
      </c>
    </row>
    <row r="2856" spans="1:7" ht="409.5" x14ac:dyDescent="0.25">
      <c r="A2856" s="16"/>
      <c r="B2856" s="16"/>
      <c r="C2856" s="16"/>
      <c r="D2856" s="17" t="s">
        <v>2871</v>
      </c>
      <c r="E2856" s="16"/>
      <c r="F2856" s="16"/>
      <c r="G2856" s="16"/>
    </row>
    <row r="2857" spans="1:7" x14ac:dyDescent="0.25">
      <c r="A2857" s="12" t="s">
        <v>2872</v>
      </c>
      <c r="B2857" s="13" t="s">
        <v>16</v>
      </c>
      <c r="C2857" s="13" t="s">
        <v>53</v>
      </c>
      <c r="D2857" s="17" t="s">
        <v>60</v>
      </c>
      <c r="E2857" s="14">
        <v>0</v>
      </c>
      <c r="F2857" s="14">
        <v>1.31</v>
      </c>
      <c r="G2857" s="15">
        <f>ROUND(E2857*F2857,2)</f>
        <v>0</v>
      </c>
    </row>
    <row r="2858" spans="1:7" ht="67.5" x14ac:dyDescent="0.25">
      <c r="A2858" s="16"/>
      <c r="B2858" s="16"/>
      <c r="C2858" s="16"/>
      <c r="D2858" s="17" t="s">
        <v>2873</v>
      </c>
      <c r="E2858" s="16"/>
      <c r="F2858" s="16"/>
      <c r="G2858" s="16"/>
    </row>
    <row r="2859" spans="1:7" x14ac:dyDescent="0.25">
      <c r="A2859" s="12" t="s">
        <v>2874</v>
      </c>
      <c r="B2859" s="13" t="s">
        <v>16</v>
      </c>
      <c r="C2859" s="13" t="s">
        <v>17</v>
      </c>
      <c r="D2859" s="17" t="s">
        <v>18</v>
      </c>
      <c r="E2859" s="14">
        <v>84.11</v>
      </c>
      <c r="F2859" s="14">
        <v>11.24</v>
      </c>
      <c r="G2859" s="15">
        <f>ROUND(E2859*F2859,2)</f>
        <v>945.4</v>
      </c>
    </row>
    <row r="2860" spans="1:7" ht="409.5" x14ac:dyDescent="0.25">
      <c r="A2860" s="16"/>
      <c r="B2860" s="16"/>
      <c r="C2860" s="16"/>
      <c r="D2860" s="17" t="s">
        <v>2856</v>
      </c>
      <c r="E2860" s="16"/>
      <c r="F2860" s="16"/>
      <c r="G2860" s="16"/>
    </row>
    <row r="2861" spans="1:7" ht="22.5" x14ac:dyDescent="0.25">
      <c r="A2861" s="12" t="s">
        <v>2875</v>
      </c>
      <c r="B2861" s="13" t="s">
        <v>16</v>
      </c>
      <c r="C2861" s="13" t="s">
        <v>17</v>
      </c>
      <c r="D2861" s="17" t="s">
        <v>2876</v>
      </c>
      <c r="E2861" s="14">
        <v>0</v>
      </c>
      <c r="F2861" s="14">
        <v>0</v>
      </c>
      <c r="G2861" s="15">
        <f>ROUND(E2861*F2861,2)</f>
        <v>0</v>
      </c>
    </row>
    <row r="2862" spans="1:7" ht="90" x14ac:dyDescent="0.25">
      <c r="A2862" s="16"/>
      <c r="B2862" s="16"/>
      <c r="C2862" s="16"/>
      <c r="D2862" s="17" t="s">
        <v>85</v>
      </c>
      <c r="E2862" s="16"/>
      <c r="F2862" s="16"/>
      <c r="G2862" s="16"/>
    </row>
    <row r="2863" spans="1:7" x14ac:dyDescent="0.25">
      <c r="A2863" s="16"/>
      <c r="B2863" s="16"/>
      <c r="C2863" s="16"/>
      <c r="D2863" s="35" t="s">
        <v>2877</v>
      </c>
      <c r="E2863" s="14">
        <v>0</v>
      </c>
      <c r="F2863" s="18">
        <f>G2843+G2845+G2847+G2849+G2851+G2853+G2855+G2857+G2859+G2861</f>
        <v>-29315.279999999999</v>
      </c>
      <c r="G2863" s="18">
        <f>ROUND(E2863*F2863,2)</f>
        <v>0</v>
      </c>
    </row>
    <row r="2864" spans="1:7" ht="0.95" customHeight="1" x14ac:dyDescent="0.25">
      <c r="A2864" s="19"/>
      <c r="B2864" s="19"/>
      <c r="C2864" s="19"/>
      <c r="D2864" s="36"/>
      <c r="E2864" s="19"/>
      <c r="F2864" s="19"/>
      <c r="G2864" s="19"/>
    </row>
    <row r="2865" spans="1:7" x14ac:dyDescent="0.25">
      <c r="A2865" s="10" t="s">
        <v>2878</v>
      </c>
      <c r="B2865" s="10" t="s">
        <v>9</v>
      </c>
      <c r="C2865" s="10" t="s">
        <v>10</v>
      </c>
      <c r="D2865" s="34" t="s">
        <v>2879</v>
      </c>
      <c r="E2865" s="11">
        <f>E2868</f>
        <v>0</v>
      </c>
      <c r="F2865" s="11">
        <f>F2868</f>
        <v>-44.22</v>
      </c>
      <c r="G2865" s="11">
        <f>G2868</f>
        <v>0</v>
      </c>
    </row>
    <row r="2866" spans="1:7" x14ac:dyDescent="0.25">
      <c r="A2866" s="12" t="s">
        <v>2880</v>
      </c>
      <c r="B2866" s="13" t="s">
        <v>16</v>
      </c>
      <c r="C2866" s="13" t="s">
        <v>53</v>
      </c>
      <c r="D2866" s="17" t="s">
        <v>2881</v>
      </c>
      <c r="E2866" s="14">
        <v>-1</v>
      </c>
      <c r="F2866" s="14">
        <v>44.22</v>
      </c>
      <c r="G2866" s="15">
        <f>ROUND(E2866*F2866,2)</f>
        <v>-44.22</v>
      </c>
    </row>
    <row r="2867" spans="1:7" ht="123.75" x14ac:dyDescent="0.25">
      <c r="A2867" s="16"/>
      <c r="B2867" s="16"/>
      <c r="C2867" s="16"/>
      <c r="D2867" s="17" t="s">
        <v>2882</v>
      </c>
      <c r="E2867" s="16"/>
      <c r="F2867" s="16"/>
      <c r="G2867" s="16"/>
    </row>
    <row r="2868" spans="1:7" x14ac:dyDescent="0.25">
      <c r="A2868" s="16"/>
      <c r="B2868" s="16"/>
      <c r="C2868" s="16"/>
      <c r="D2868" s="35" t="s">
        <v>2883</v>
      </c>
      <c r="E2868" s="14">
        <v>0</v>
      </c>
      <c r="F2868" s="18">
        <f>G2866</f>
        <v>-44.22</v>
      </c>
      <c r="G2868" s="18">
        <f>ROUND(E2868*F2868,2)</f>
        <v>0</v>
      </c>
    </row>
    <row r="2869" spans="1:7" ht="0.95" customHeight="1" x14ac:dyDescent="0.25">
      <c r="A2869" s="19"/>
      <c r="B2869" s="19"/>
      <c r="C2869" s="19"/>
      <c r="D2869" s="36"/>
      <c r="E2869" s="19"/>
      <c r="F2869" s="19"/>
      <c r="G2869" s="19"/>
    </row>
    <row r="2870" spans="1:7" x14ac:dyDescent="0.25">
      <c r="A2870" s="10" t="s">
        <v>2884</v>
      </c>
      <c r="B2870" s="10" t="s">
        <v>9</v>
      </c>
      <c r="C2870" s="10" t="s">
        <v>10</v>
      </c>
      <c r="D2870" s="34" t="s">
        <v>2885</v>
      </c>
      <c r="E2870" s="11">
        <f>E2875</f>
        <v>0</v>
      </c>
      <c r="F2870" s="11">
        <f>F2875</f>
        <v>-50.57</v>
      </c>
      <c r="G2870" s="11">
        <f>G2875</f>
        <v>0</v>
      </c>
    </row>
    <row r="2871" spans="1:7" x14ac:dyDescent="0.25">
      <c r="A2871" s="12" t="s">
        <v>2886</v>
      </c>
      <c r="B2871" s="13" t="s">
        <v>16</v>
      </c>
      <c r="C2871" s="13" t="s">
        <v>87</v>
      </c>
      <c r="D2871" s="17" t="s">
        <v>2887</v>
      </c>
      <c r="E2871" s="14">
        <v>-1</v>
      </c>
      <c r="F2871" s="14">
        <v>185.09</v>
      </c>
      <c r="G2871" s="15">
        <f>ROUND(E2871*F2871,2)</f>
        <v>-185.09</v>
      </c>
    </row>
    <row r="2872" spans="1:7" ht="315" x14ac:dyDescent="0.25">
      <c r="A2872" s="16"/>
      <c r="B2872" s="16"/>
      <c r="C2872" s="16"/>
      <c r="D2872" s="17" t="s">
        <v>2888</v>
      </c>
      <c r="E2872" s="16"/>
      <c r="F2872" s="16"/>
      <c r="G2872" s="16"/>
    </row>
    <row r="2873" spans="1:7" ht="22.5" x14ac:dyDescent="0.25">
      <c r="A2873" s="12" t="s">
        <v>2889</v>
      </c>
      <c r="B2873" s="13" t="s">
        <v>16</v>
      </c>
      <c r="C2873" s="13" t="s">
        <v>87</v>
      </c>
      <c r="D2873" s="17" t="s">
        <v>2890</v>
      </c>
      <c r="E2873" s="14">
        <v>1</v>
      </c>
      <c r="F2873" s="14">
        <v>134.52000000000001</v>
      </c>
      <c r="G2873" s="15">
        <f>ROUND(E2873*F2873,2)</f>
        <v>134.52000000000001</v>
      </c>
    </row>
    <row r="2874" spans="1:7" ht="315" x14ac:dyDescent="0.25">
      <c r="A2874" s="16"/>
      <c r="B2874" s="16"/>
      <c r="C2874" s="16"/>
      <c r="D2874" s="17" t="s">
        <v>2891</v>
      </c>
      <c r="E2874" s="16"/>
      <c r="F2874" s="16"/>
      <c r="G2874" s="16"/>
    </row>
    <row r="2875" spans="1:7" x14ac:dyDescent="0.25">
      <c r="A2875" s="16"/>
      <c r="B2875" s="16"/>
      <c r="C2875" s="16"/>
      <c r="D2875" s="35" t="s">
        <v>2892</v>
      </c>
      <c r="E2875" s="14">
        <v>0</v>
      </c>
      <c r="F2875" s="18">
        <f>G2871+G2873</f>
        <v>-50.57</v>
      </c>
      <c r="G2875" s="18">
        <f>ROUND(E2875*F2875,2)</f>
        <v>0</v>
      </c>
    </row>
    <row r="2876" spans="1:7" ht="0.95" customHeight="1" x14ac:dyDescent="0.25">
      <c r="A2876" s="19"/>
      <c r="B2876" s="19"/>
      <c r="C2876" s="19"/>
      <c r="D2876" s="36"/>
      <c r="E2876" s="19"/>
      <c r="F2876" s="19"/>
      <c r="G2876" s="19"/>
    </row>
    <row r="2877" spans="1:7" x14ac:dyDescent="0.25">
      <c r="A2877" s="10" t="s">
        <v>2893</v>
      </c>
      <c r="B2877" s="10" t="s">
        <v>9</v>
      </c>
      <c r="C2877" s="10" t="s">
        <v>10</v>
      </c>
      <c r="D2877" s="34" t="s">
        <v>2894</v>
      </c>
      <c r="E2877" s="11">
        <f>E2880</f>
        <v>0</v>
      </c>
      <c r="F2877" s="11">
        <f>F2880</f>
        <v>-23.22</v>
      </c>
      <c r="G2877" s="11">
        <f>G2880</f>
        <v>0</v>
      </c>
    </row>
    <row r="2878" spans="1:7" x14ac:dyDescent="0.25">
      <c r="A2878" s="12" t="s">
        <v>2895</v>
      </c>
      <c r="B2878" s="13" t="s">
        <v>16</v>
      </c>
      <c r="C2878" s="13" t="s">
        <v>142</v>
      </c>
      <c r="D2878" s="17" t="s">
        <v>2896</v>
      </c>
      <c r="E2878" s="14">
        <v>-1</v>
      </c>
      <c r="F2878" s="14">
        <v>23.22</v>
      </c>
      <c r="G2878" s="15">
        <f>ROUND(E2878*F2878,2)</f>
        <v>-23.22</v>
      </c>
    </row>
    <row r="2879" spans="1:7" ht="157.5" x14ac:dyDescent="0.25">
      <c r="A2879" s="16"/>
      <c r="B2879" s="16"/>
      <c r="C2879" s="16"/>
      <c r="D2879" s="17" t="s">
        <v>2897</v>
      </c>
      <c r="E2879" s="16"/>
      <c r="F2879" s="16"/>
      <c r="G2879" s="16"/>
    </row>
    <row r="2880" spans="1:7" x14ac:dyDescent="0.25">
      <c r="A2880" s="16"/>
      <c r="B2880" s="16"/>
      <c r="C2880" s="16"/>
      <c r="D2880" s="35" t="s">
        <v>2898</v>
      </c>
      <c r="E2880" s="14">
        <v>0</v>
      </c>
      <c r="F2880" s="18">
        <f>G2878</f>
        <v>-23.22</v>
      </c>
      <c r="G2880" s="18">
        <f>ROUND(E2880*F2880,2)</f>
        <v>0</v>
      </c>
    </row>
    <row r="2881" spans="1:7" ht="0.95" customHeight="1" x14ac:dyDescent="0.25">
      <c r="A2881" s="19"/>
      <c r="B2881" s="19"/>
      <c r="C2881" s="19"/>
      <c r="D2881" s="36"/>
      <c r="E2881" s="19"/>
      <c r="F2881" s="19"/>
      <c r="G2881" s="19"/>
    </row>
    <row r="2882" spans="1:7" ht="22.5" x14ac:dyDescent="0.25">
      <c r="A2882" s="10" t="s">
        <v>2899</v>
      </c>
      <c r="B2882" s="10" t="s">
        <v>9</v>
      </c>
      <c r="C2882" s="10" t="s">
        <v>10</v>
      </c>
      <c r="D2882" s="34" t="s">
        <v>2900</v>
      </c>
      <c r="E2882" s="11">
        <f>E2886</f>
        <v>0</v>
      </c>
      <c r="F2882" s="11">
        <f>F2886</f>
        <v>979.83</v>
      </c>
      <c r="G2882" s="11">
        <f>G2886</f>
        <v>0</v>
      </c>
    </row>
    <row r="2883" spans="1:7" x14ac:dyDescent="0.25">
      <c r="A2883" s="12" t="s">
        <v>2901</v>
      </c>
      <c r="B2883" s="13" t="s">
        <v>16</v>
      </c>
      <c r="C2883" s="13" t="s">
        <v>152</v>
      </c>
      <c r="D2883" s="17" t="s">
        <v>2902</v>
      </c>
      <c r="E2883" s="14">
        <v>4</v>
      </c>
      <c r="F2883" s="14">
        <v>326.61</v>
      </c>
      <c r="G2883" s="15">
        <f>ROUND(E2883*F2883,2)</f>
        <v>1306.44</v>
      </c>
    </row>
    <row r="2884" spans="1:7" ht="90" x14ac:dyDescent="0.25">
      <c r="A2884" s="16"/>
      <c r="B2884" s="16"/>
      <c r="C2884" s="16"/>
      <c r="D2884" s="17" t="s">
        <v>2903</v>
      </c>
      <c r="E2884" s="16"/>
      <c r="F2884" s="16"/>
      <c r="G2884" s="16"/>
    </row>
    <row r="2885" spans="1:7" x14ac:dyDescent="0.25">
      <c r="A2885" s="12" t="s">
        <v>2904</v>
      </c>
      <c r="B2885" s="13" t="s">
        <v>16</v>
      </c>
      <c r="C2885" s="13" t="s">
        <v>152</v>
      </c>
      <c r="D2885" s="17" t="s">
        <v>2905</v>
      </c>
      <c r="E2885" s="14">
        <v>-1</v>
      </c>
      <c r="F2885" s="14">
        <v>326.61</v>
      </c>
      <c r="G2885" s="15">
        <f>ROUND(E2885*F2885,2)</f>
        <v>-326.61</v>
      </c>
    </row>
    <row r="2886" spans="1:7" x14ac:dyDescent="0.25">
      <c r="A2886" s="16"/>
      <c r="B2886" s="16"/>
      <c r="C2886" s="16"/>
      <c r="D2886" s="35" t="s">
        <v>2906</v>
      </c>
      <c r="E2886" s="14">
        <v>0</v>
      </c>
      <c r="F2886" s="18">
        <f>G2883+G2885</f>
        <v>979.83</v>
      </c>
      <c r="G2886" s="18">
        <f>ROUND(E2886*F2886,2)</f>
        <v>0</v>
      </c>
    </row>
    <row r="2887" spans="1:7" ht="0.95" customHeight="1" x14ac:dyDescent="0.25">
      <c r="A2887" s="19"/>
      <c r="B2887" s="19"/>
      <c r="C2887" s="19"/>
      <c r="D2887" s="36"/>
      <c r="E2887" s="19"/>
      <c r="F2887" s="19"/>
      <c r="G2887" s="19"/>
    </row>
    <row r="2888" spans="1:7" x14ac:dyDescent="0.25">
      <c r="A2888" s="10" t="s">
        <v>2907</v>
      </c>
      <c r="B2888" s="10" t="s">
        <v>9</v>
      </c>
      <c r="C2888" s="10" t="s">
        <v>10</v>
      </c>
      <c r="D2888" s="34" t="s">
        <v>2908</v>
      </c>
      <c r="E2888" s="11">
        <f>E2891</f>
        <v>0</v>
      </c>
      <c r="F2888" s="11">
        <f>F2891</f>
        <v>0</v>
      </c>
      <c r="G2888" s="11">
        <f>G2891</f>
        <v>0</v>
      </c>
    </row>
    <row r="2889" spans="1:7" x14ac:dyDescent="0.25">
      <c r="A2889" s="12" t="s">
        <v>2909</v>
      </c>
      <c r="B2889" s="13" t="s">
        <v>16</v>
      </c>
      <c r="C2889" s="13" t="s">
        <v>152</v>
      </c>
      <c r="D2889" s="17" t="s">
        <v>2910</v>
      </c>
      <c r="E2889" s="14">
        <v>-1</v>
      </c>
      <c r="F2889" s="14">
        <v>0</v>
      </c>
      <c r="G2889" s="15">
        <f>ROUND(E2889*F2889,2)</f>
        <v>0</v>
      </c>
    </row>
    <row r="2890" spans="1:7" ht="22.5" x14ac:dyDescent="0.25">
      <c r="A2890" s="16"/>
      <c r="B2890" s="16"/>
      <c r="C2890" s="16"/>
      <c r="D2890" s="17" t="s">
        <v>2911</v>
      </c>
      <c r="E2890" s="16"/>
      <c r="F2890" s="16"/>
      <c r="G2890" s="16"/>
    </row>
    <row r="2891" spans="1:7" x14ac:dyDescent="0.25">
      <c r="A2891" s="16"/>
      <c r="B2891" s="16"/>
      <c r="C2891" s="16"/>
      <c r="D2891" s="35" t="s">
        <v>2912</v>
      </c>
      <c r="E2891" s="14">
        <v>0</v>
      </c>
      <c r="F2891" s="18">
        <f>G2889</f>
        <v>0</v>
      </c>
      <c r="G2891" s="18">
        <f>ROUND(E2891*F2891,2)</f>
        <v>0</v>
      </c>
    </row>
    <row r="2892" spans="1:7" ht="0.95" customHeight="1" x14ac:dyDescent="0.25">
      <c r="A2892" s="19"/>
      <c r="B2892" s="19"/>
      <c r="C2892" s="19"/>
      <c r="D2892" s="36"/>
      <c r="E2892" s="19"/>
      <c r="F2892" s="19"/>
      <c r="G2892" s="19"/>
    </row>
    <row r="2893" spans="1:7" ht="22.5" x14ac:dyDescent="0.25">
      <c r="A2893" s="10" t="s">
        <v>2913</v>
      </c>
      <c r="B2893" s="10" t="s">
        <v>9</v>
      </c>
      <c r="C2893" s="10" t="s">
        <v>10</v>
      </c>
      <c r="D2893" s="34" t="s">
        <v>2914</v>
      </c>
      <c r="E2893" s="11">
        <f>E2904</f>
        <v>0</v>
      </c>
      <c r="F2893" s="11">
        <f>F2904</f>
        <v>31130.52</v>
      </c>
      <c r="G2893" s="11">
        <f>G2904</f>
        <v>0</v>
      </c>
    </row>
    <row r="2894" spans="1:7" x14ac:dyDescent="0.25">
      <c r="A2894" s="12" t="s">
        <v>585</v>
      </c>
      <c r="B2894" s="13" t="s">
        <v>16</v>
      </c>
      <c r="C2894" s="13" t="s">
        <v>53</v>
      </c>
      <c r="D2894" s="17" t="s">
        <v>586</v>
      </c>
      <c r="E2894" s="14">
        <v>-510.42</v>
      </c>
      <c r="F2894" s="14">
        <v>103.62</v>
      </c>
      <c r="G2894" s="15">
        <f>ROUND(E2894*F2894,2)</f>
        <v>-52889.72</v>
      </c>
    </row>
    <row r="2895" spans="1:7" ht="236.25" x14ac:dyDescent="0.25">
      <c r="A2895" s="16"/>
      <c r="B2895" s="16"/>
      <c r="C2895" s="16"/>
      <c r="D2895" s="17" t="s">
        <v>587</v>
      </c>
      <c r="E2895" s="16"/>
      <c r="F2895" s="16"/>
      <c r="G2895" s="16"/>
    </row>
    <row r="2896" spans="1:7" x14ac:dyDescent="0.25">
      <c r="A2896" s="12" t="s">
        <v>2915</v>
      </c>
      <c r="B2896" s="13" t="s">
        <v>16</v>
      </c>
      <c r="C2896" s="13" t="s">
        <v>53</v>
      </c>
      <c r="D2896" s="17" t="s">
        <v>586</v>
      </c>
      <c r="E2896" s="14">
        <v>0</v>
      </c>
      <c r="F2896" s="14">
        <v>235.17</v>
      </c>
      <c r="G2896" s="15">
        <f>ROUND(E2896*F2896,2)</f>
        <v>0</v>
      </c>
    </row>
    <row r="2897" spans="1:7" ht="168.75" x14ac:dyDescent="0.25">
      <c r="A2897" s="16"/>
      <c r="B2897" s="16"/>
      <c r="C2897" s="16"/>
      <c r="D2897" s="17" t="s">
        <v>2916</v>
      </c>
      <c r="E2897" s="16"/>
      <c r="F2897" s="16"/>
      <c r="G2897" s="16"/>
    </row>
    <row r="2898" spans="1:7" x14ac:dyDescent="0.25">
      <c r="A2898" s="12" t="s">
        <v>2917</v>
      </c>
      <c r="B2898" s="13" t="s">
        <v>16</v>
      </c>
      <c r="C2898" s="13" t="s">
        <v>53</v>
      </c>
      <c r="D2898" s="17" t="s">
        <v>586</v>
      </c>
      <c r="E2898" s="14">
        <v>0</v>
      </c>
      <c r="F2898" s="14">
        <v>234.1</v>
      </c>
      <c r="G2898" s="15">
        <f>ROUND(E2898*F2898,2)</f>
        <v>0</v>
      </c>
    </row>
    <row r="2899" spans="1:7" ht="168.75" x14ac:dyDescent="0.25">
      <c r="A2899" s="16"/>
      <c r="B2899" s="16"/>
      <c r="C2899" s="16"/>
      <c r="D2899" s="17" t="s">
        <v>2916</v>
      </c>
      <c r="E2899" s="16"/>
      <c r="F2899" s="16"/>
      <c r="G2899" s="16"/>
    </row>
    <row r="2900" spans="1:7" ht="22.5" x14ac:dyDescent="0.25">
      <c r="A2900" s="12" t="s">
        <v>2918</v>
      </c>
      <c r="B2900" s="13" t="s">
        <v>16</v>
      </c>
      <c r="C2900" s="13" t="s">
        <v>53</v>
      </c>
      <c r="D2900" s="17" t="s">
        <v>2919</v>
      </c>
      <c r="E2900" s="14">
        <v>0</v>
      </c>
      <c r="F2900" s="14">
        <v>117.31</v>
      </c>
      <c r="G2900" s="15">
        <f>ROUND(E2900*F2900,2)</f>
        <v>0</v>
      </c>
    </row>
    <row r="2901" spans="1:7" ht="45" x14ac:dyDescent="0.25">
      <c r="A2901" s="16"/>
      <c r="B2901" s="16"/>
      <c r="C2901" s="16"/>
      <c r="D2901" s="17" t="s">
        <v>2920</v>
      </c>
      <c r="E2901" s="16"/>
      <c r="F2901" s="16"/>
      <c r="G2901" s="16"/>
    </row>
    <row r="2902" spans="1:7" ht="22.5" x14ac:dyDescent="0.25">
      <c r="A2902" s="12" t="s">
        <v>2921</v>
      </c>
      <c r="B2902" s="13" t="s">
        <v>16</v>
      </c>
      <c r="C2902" s="13" t="s">
        <v>53</v>
      </c>
      <c r="D2902" s="17" t="s">
        <v>2922</v>
      </c>
      <c r="E2902" s="14">
        <v>510.42</v>
      </c>
      <c r="F2902" s="14">
        <v>164.61</v>
      </c>
      <c r="G2902" s="15">
        <f>ROUND(E2902*F2902,2)</f>
        <v>84020.24</v>
      </c>
    </row>
    <row r="2903" spans="1:7" ht="45" x14ac:dyDescent="0.25">
      <c r="A2903" s="16"/>
      <c r="B2903" s="16"/>
      <c r="C2903" s="16"/>
      <c r="D2903" s="17" t="s">
        <v>2920</v>
      </c>
      <c r="E2903" s="16"/>
      <c r="F2903" s="16"/>
      <c r="G2903" s="16"/>
    </row>
    <row r="2904" spans="1:7" x14ac:dyDescent="0.25">
      <c r="A2904" s="16"/>
      <c r="B2904" s="16"/>
      <c r="C2904" s="16"/>
      <c r="D2904" s="35" t="s">
        <v>2923</v>
      </c>
      <c r="E2904" s="14">
        <v>0</v>
      </c>
      <c r="F2904" s="18">
        <f>G2894+G2896+G2898+G2900+G2902</f>
        <v>31130.52</v>
      </c>
      <c r="G2904" s="18">
        <f>ROUND(E2904*F2904,2)</f>
        <v>0</v>
      </c>
    </row>
    <row r="2905" spans="1:7" ht="0.95" customHeight="1" x14ac:dyDescent="0.25">
      <c r="A2905" s="19"/>
      <c r="B2905" s="19"/>
      <c r="C2905" s="19"/>
      <c r="D2905" s="36"/>
      <c r="E2905" s="19"/>
      <c r="F2905" s="19"/>
      <c r="G2905" s="19"/>
    </row>
    <row r="2906" spans="1:7" x14ac:dyDescent="0.25">
      <c r="A2906" s="10" t="s">
        <v>2924</v>
      </c>
      <c r="B2906" s="10" t="s">
        <v>9</v>
      </c>
      <c r="C2906" s="10" t="s">
        <v>10</v>
      </c>
      <c r="D2906" s="34" t="s">
        <v>2925</v>
      </c>
      <c r="E2906" s="11">
        <f>E2937</f>
        <v>0</v>
      </c>
      <c r="F2906" s="11">
        <f>F2937</f>
        <v>-21079.3</v>
      </c>
      <c r="G2906" s="11">
        <f>G2937</f>
        <v>0</v>
      </c>
    </row>
    <row r="2907" spans="1:7" x14ac:dyDescent="0.25">
      <c r="A2907" s="12" t="s">
        <v>624</v>
      </c>
      <c r="B2907" s="13" t="s">
        <v>16</v>
      </c>
      <c r="C2907" s="13" t="s">
        <v>152</v>
      </c>
      <c r="D2907" s="17" t="s">
        <v>625</v>
      </c>
      <c r="E2907" s="14">
        <v>-1</v>
      </c>
      <c r="F2907" s="14">
        <v>4347.92</v>
      </c>
      <c r="G2907" s="15">
        <f>ROUND(E2907*F2907,2)</f>
        <v>-4347.92</v>
      </c>
    </row>
    <row r="2908" spans="1:7" ht="409.5" x14ac:dyDescent="0.25">
      <c r="A2908" s="16"/>
      <c r="B2908" s="16"/>
      <c r="C2908" s="16"/>
      <c r="D2908" s="17" t="s">
        <v>626</v>
      </c>
      <c r="E2908" s="16"/>
      <c r="F2908" s="16"/>
      <c r="G2908" s="16"/>
    </row>
    <row r="2909" spans="1:7" x14ac:dyDescent="0.25">
      <c r="A2909" s="12" t="s">
        <v>2926</v>
      </c>
      <c r="B2909" s="13" t="s">
        <v>16</v>
      </c>
      <c r="C2909" s="13" t="s">
        <v>152</v>
      </c>
      <c r="D2909" s="17" t="s">
        <v>2927</v>
      </c>
      <c r="E2909" s="14">
        <v>-2</v>
      </c>
      <c r="F2909" s="14">
        <v>9281.14</v>
      </c>
      <c r="G2909" s="15">
        <f>ROUND(E2909*F2909,2)</f>
        <v>-18562.28</v>
      </c>
    </row>
    <row r="2910" spans="1:7" ht="409.5" x14ac:dyDescent="0.25">
      <c r="A2910" s="16"/>
      <c r="B2910" s="16"/>
      <c r="C2910" s="16"/>
      <c r="D2910" s="17" t="s">
        <v>2928</v>
      </c>
      <c r="E2910" s="16"/>
      <c r="F2910" s="16"/>
      <c r="G2910" s="16"/>
    </row>
    <row r="2911" spans="1:7" ht="22.5" x14ac:dyDescent="0.25">
      <c r="A2911" s="12" t="s">
        <v>627</v>
      </c>
      <c r="B2911" s="13" t="s">
        <v>16</v>
      </c>
      <c r="C2911" s="13" t="s">
        <v>152</v>
      </c>
      <c r="D2911" s="17" t="s">
        <v>628</v>
      </c>
      <c r="E2911" s="14">
        <v>-1</v>
      </c>
      <c r="F2911" s="14">
        <v>3010.12</v>
      </c>
      <c r="G2911" s="15">
        <f>ROUND(E2911*F2911,2)</f>
        <v>-3010.12</v>
      </c>
    </row>
    <row r="2912" spans="1:7" ht="409.5" x14ac:dyDescent="0.25">
      <c r="A2912" s="16"/>
      <c r="B2912" s="16"/>
      <c r="C2912" s="16"/>
      <c r="D2912" s="17" t="s">
        <v>629</v>
      </c>
      <c r="E2912" s="16"/>
      <c r="F2912" s="16"/>
      <c r="G2912" s="16"/>
    </row>
    <row r="2913" spans="1:7" ht="22.5" x14ac:dyDescent="0.25">
      <c r="A2913" s="12" t="s">
        <v>574</v>
      </c>
      <c r="B2913" s="13" t="s">
        <v>16</v>
      </c>
      <c r="C2913" s="13" t="s">
        <v>142</v>
      </c>
      <c r="D2913" s="17" t="s">
        <v>575</v>
      </c>
      <c r="E2913" s="14">
        <v>-407.48</v>
      </c>
      <c r="F2913" s="14">
        <v>73.16</v>
      </c>
      <c r="G2913" s="15">
        <f>ROUND(E2913*F2913,2)</f>
        <v>-29811.24</v>
      </c>
    </row>
    <row r="2914" spans="1:7" ht="326.25" x14ac:dyDescent="0.25">
      <c r="A2914" s="16"/>
      <c r="B2914" s="16"/>
      <c r="C2914" s="16"/>
      <c r="D2914" s="17" t="s">
        <v>576</v>
      </c>
      <c r="E2914" s="16"/>
      <c r="F2914" s="16"/>
      <c r="G2914" s="16"/>
    </row>
    <row r="2915" spans="1:7" ht="22.5" x14ac:dyDescent="0.25">
      <c r="A2915" s="12" t="s">
        <v>577</v>
      </c>
      <c r="B2915" s="13" t="s">
        <v>16</v>
      </c>
      <c r="C2915" s="13" t="s">
        <v>142</v>
      </c>
      <c r="D2915" s="17" t="s">
        <v>578</v>
      </c>
      <c r="E2915" s="14">
        <v>-38.770000000000003</v>
      </c>
      <c r="F2915" s="14">
        <v>82.3</v>
      </c>
      <c r="G2915" s="15">
        <f>ROUND(E2915*F2915,2)</f>
        <v>-3190.77</v>
      </c>
    </row>
    <row r="2916" spans="1:7" ht="409.5" x14ac:dyDescent="0.25">
      <c r="A2916" s="16"/>
      <c r="B2916" s="16"/>
      <c r="C2916" s="16"/>
      <c r="D2916" s="17" t="s">
        <v>579</v>
      </c>
      <c r="E2916" s="16"/>
      <c r="F2916" s="16"/>
      <c r="G2916" s="16"/>
    </row>
    <row r="2917" spans="1:7" x14ac:dyDescent="0.25">
      <c r="A2917" s="12" t="s">
        <v>582</v>
      </c>
      <c r="B2917" s="13" t="s">
        <v>16</v>
      </c>
      <c r="C2917" s="13" t="s">
        <v>142</v>
      </c>
      <c r="D2917" s="17" t="s">
        <v>583</v>
      </c>
      <c r="E2917" s="14">
        <v>-180.68</v>
      </c>
      <c r="F2917" s="14">
        <v>152.44</v>
      </c>
      <c r="G2917" s="15">
        <f>ROUND(E2917*F2917,2)</f>
        <v>-27542.86</v>
      </c>
    </row>
    <row r="2918" spans="1:7" ht="371.25" x14ac:dyDescent="0.25">
      <c r="A2918" s="16"/>
      <c r="B2918" s="16"/>
      <c r="C2918" s="16"/>
      <c r="D2918" s="17" t="s">
        <v>584</v>
      </c>
      <c r="E2918" s="16"/>
      <c r="F2918" s="16"/>
      <c r="G2918" s="16"/>
    </row>
    <row r="2919" spans="1:7" x14ac:dyDescent="0.25">
      <c r="A2919" s="12" t="s">
        <v>612</v>
      </c>
      <c r="B2919" s="13" t="s">
        <v>16</v>
      </c>
      <c r="C2919" s="13" t="s">
        <v>142</v>
      </c>
      <c r="D2919" s="17" t="s">
        <v>613</v>
      </c>
      <c r="E2919" s="14">
        <v>-118.19</v>
      </c>
      <c r="F2919" s="14">
        <v>203.41</v>
      </c>
      <c r="G2919" s="15">
        <f>ROUND(E2919*F2919,2)</f>
        <v>-24041.03</v>
      </c>
    </row>
    <row r="2920" spans="1:7" ht="409.5" x14ac:dyDescent="0.25">
      <c r="A2920" s="16"/>
      <c r="B2920" s="16"/>
      <c r="C2920" s="16"/>
      <c r="D2920" s="17" t="s">
        <v>614</v>
      </c>
      <c r="E2920" s="16"/>
      <c r="F2920" s="16"/>
      <c r="G2920" s="16"/>
    </row>
    <row r="2921" spans="1:7" x14ac:dyDescent="0.25">
      <c r="A2921" s="12" t="s">
        <v>2929</v>
      </c>
      <c r="B2921" s="13" t="s">
        <v>16</v>
      </c>
      <c r="C2921" s="13" t="s">
        <v>152</v>
      </c>
      <c r="D2921" s="17" t="s">
        <v>625</v>
      </c>
      <c r="E2921" s="14">
        <v>1</v>
      </c>
      <c r="F2921" s="14">
        <v>1494.66</v>
      </c>
      <c r="G2921" s="15">
        <f>ROUND(E2921*F2921,2)</f>
        <v>1494.66</v>
      </c>
    </row>
    <row r="2922" spans="1:7" ht="45" x14ac:dyDescent="0.25">
      <c r="A2922" s="16"/>
      <c r="B2922" s="16"/>
      <c r="C2922" s="16"/>
      <c r="D2922" s="17" t="s">
        <v>2930</v>
      </c>
      <c r="E2922" s="16"/>
      <c r="F2922" s="16"/>
      <c r="G2922" s="16"/>
    </row>
    <row r="2923" spans="1:7" x14ac:dyDescent="0.25">
      <c r="A2923" s="12" t="s">
        <v>2931</v>
      </c>
      <c r="B2923" s="13" t="s">
        <v>16</v>
      </c>
      <c r="C2923" s="13" t="s">
        <v>152</v>
      </c>
      <c r="D2923" s="17" t="s">
        <v>2927</v>
      </c>
      <c r="E2923" s="14">
        <v>2</v>
      </c>
      <c r="F2923" s="14">
        <v>8295.2999999999993</v>
      </c>
      <c r="G2923" s="15">
        <f>ROUND(E2923*F2923,2)</f>
        <v>16590.599999999999</v>
      </c>
    </row>
    <row r="2924" spans="1:7" ht="409.5" x14ac:dyDescent="0.25">
      <c r="A2924" s="16"/>
      <c r="B2924" s="16"/>
      <c r="C2924" s="16"/>
      <c r="D2924" s="17" t="s">
        <v>2932</v>
      </c>
      <c r="E2924" s="16"/>
      <c r="F2924" s="16"/>
      <c r="G2924" s="16"/>
    </row>
    <row r="2925" spans="1:7" ht="22.5" x14ac:dyDescent="0.25">
      <c r="A2925" s="12" t="s">
        <v>2933</v>
      </c>
      <c r="B2925" s="13" t="s">
        <v>16</v>
      </c>
      <c r="C2925" s="13" t="s">
        <v>152</v>
      </c>
      <c r="D2925" s="17" t="s">
        <v>628</v>
      </c>
      <c r="E2925" s="14">
        <v>1</v>
      </c>
      <c r="F2925" s="14">
        <v>2100.0300000000002</v>
      </c>
      <c r="G2925" s="15">
        <f>ROUND(E2925*F2925,2)</f>
        <v>2100.0300000000002</v>
      </c>
    </row>
    <row r="2926" spans="1:7" ht="56.25" x14ac:dyDescent="0.25">
      <c r="A2926" s="16"/>
      <c r="B2926" s="16"/>
      <c r="C2926" s="16"/>
      <c r="D2926" s="17" t="s">
        <v>2934</v>
      </c>
      <c r="E2926" s="16"/>
      <c r="F2926" s="16"/>
      <c r="G2926" s="16"/>
    </row>
    <row r="2927" spans="1:7" ht="22.5" x14ac:dyDescent="0.25">
      <c r="A2927" s="12" t="s">
        <v>2935</v>
      </c>
      <c r="B2927" s="13" t="s">
        <v>16</v>
      </c>
      <c r="C2927" s="13" t="s">
        <v>142</v>
      </c>
      <c r="D2927" s="17" t="s">
        <v>2936</v>
      </c>
      <c r="E2927" s="14">
        <v>407.48</v>
      </c>
      <c r="F2927" s="14">
        <v>73.16</v>
      </c>
      <c r="G2927" s="15">
        <f>ROUND(E2927*F2927,2)</f>
        <v>29811.24</v>
      </c>
    </row>
    <row r="2928" spans="1:7" ht="22.5" x14ac:dyDescent="0.25">
      <c r="A2928" s="16"/>
      <c r="B2928" s="16"/>
      <c r="C2928" s="16"/>
      <c r="D2928" s="17" t="s">
        <v>2937</v>
      </c>
      <c r="E2928" s="16"/>
      <c r="F2928" s="16"/>
      <c r="G2928" s="16"/>
    </row>
    <row r="2929" spans="1:7" ht="22.5" x14ac:dyDescent="0.25">
      <c r="A2929" s="12" t="s">
        <v>2938</v>
      </c>
      <c r="B2929" s="13" t="s">
        <v>16</v>
      </c>
      <c r="C2929" s="13" t="s">
        <v>142</v>
      </c>
      <c r="D2929" s="17" t="s">
        <v>2939</v>
      </c>
      <c r="E2929" s="14">
        <v>0</v>
      </c>
      <c r="F2929" s="14">
        <v>107.78</v>
      </c>
      <c r="G2929" s="15">
        <f>ROUND(E2929*F2929,2)</f>
        <v>0</v>
      </c>
    </row>
    <row r="2930" spans="1:7" ht="33.75" x14ac:dyDescent="0.25">
      <c r="A2930" s="16"/>
      <c r="B2930" s="16"/>
      <c r="C2930" s="16"/>
      <c r="D2930" s="17" t="s">
        <v>2940</v>
      </c>
      <c r="E2930" s="16"/>
      <c r="F2930" s="16"/>
      <c r="G2930" s="16"/>
    </row>
    <row r="2931" spans="1:7" ht="22.5" x14ac:dyDescent="0.25">
      <c r="A2931" s="12" t="s">
        <v>2941</v>
      </c>
      <c r="B2931" s="13" t="s">
        <v>16</v>
      </c>
      <c r="C2931" s="13" t="s">
        <v>142</v>
      </c>
      <c r="D2931" s="17" t="s">
        <v>2942</v>
      </c>
      <c r="E2931" s="14">
        <v>38.770000000000003</v>
      </c>
      <c r="F2931" s="14">
        <v>73.16</v>
      </c>
      <c r="G2931" s="15">
        <f>ROUND(E2931*F2931,2)</f>
        <v>2836.41</v>
      </c>
    </row>
    <row r="2932" spans="1:7" ht="22.5" x14ac:dyDescent="0.25">
      <c r="A2932" s="16"/>
      <c r="B2932" s="16"/>
      <c r="C2932" s="16"/>
      <c r="D2932" s="17" t="s">
        <v>2937</v>
      </c>
      <c r="E2932" s="16"/>
      <c r="F2932" s="16"/>
      <c r="G2932" s="16"/>
    </row>
    <row r="2933" spans="1:7" x14ac:dyDescent="0.25">
      <c r="A2933" s="12" t="s">
        <v>2943</v>
      </c>
      <c r="B2933" s="13" t="s">
        <v>16</v>
      </c>
      <c r="C2933" s="13" t="s">
        <v>142</v>
      </c>
      <c r="D2933" s="17" t="s">
        <v>583</v>
      </c>
      <c r="E2933" s="14">
        <v>180.68</v>
      </c>
      <c r="F2933" s="14">
        <v>80.59</v>
      </c>
      <c r="G2933" s="15">
        <f>ROUND(E2933*F2933,2)</f>
        <v>14561</v>
      </c>
    </row>
    <row r="2934" spans="1:7" ht="371.25" x14ac:dyDescent="0.25">
      <c r="A2934" s="16"/>
      <c r="B2934" s="16"/>
      <c r="C2934" s="16"/>
      <c r="D2934" s="17" t="s">
        <v>2944</v>
      </c>
      <c r="E2934" s="16"/>
      <c r="F2934" s="16"/>
      <c r="G2934" s="16"/>
    </row>
    <row r="2935" spans="1:7" ht="22.5" x14ac:dyDescent="0.25">
      <c r="A2935" s="12" t="s">
        <v>2945</v>
      </c>
      <c r="B2935" s="13" t="s">
        <v>16</v>
      </c>
      <c r="C2935" s="13" t="s">
        <v>142</v>
      </c>
      <c r="D2935" s="17" t="s">
        <v>2946</v>
      </c>
      <c r="E2935" s="14">
        <v>118.19</v>
      </c>
      <c r="F2935" s="14">
        <v>186.42</v>
      </c>
      <c r="G2935" s="15">
        <f>ROUND(E2935*F2935,2)</f>
        <v>22032.98</v>
      </c>
    </row>
    <row r="2936" spans="1:7" ht="409.5" x14ac:dyDescent="0.25">
      <c r="A2936" s="16"/>
      <c r="B2936" s="16"/>
      <c r="C2936" s="16"/>
      <c r="D2936" s="17" t="s">
        <v>2947</v>
      </c>
      <c r="E2936" s="16"/>
      <c r="F2936" s="16"/>
      <c r="G2936" s="16"/>
    </row>
    <row r="2937" spans="1:7" x14ac:dyDescent="0.25">
      <c r="A2937" s="16"/>
      <c r="B2937" s="16"/>
      <c r="C2937" s="16"/>
      <c r="D2937" s="35" t="s">
        <v>2948</v>
      </c>
      <c r="E2937" s="14">
        <v>0</v>
      </c>
      <c r="F2937" s="18">
        <f>G2907+G2909+G2911+G2913+G2915+G2917+G2919+G2921+G2923+G2925+G2927+G2929+G2931+G2933+G2935</f>
        <v>-21079.3</v>
      </c>
      <c r="G2937" s="18">
        <f>ROUND(E2937*F2937,2)</f>
        <v>0</v>
      </c>
    </row>
    <row r="2938" spans="1:7" ht="0.95" customHeight="1" x14ac:dyDescent="0.25">
      <c r="A2938" s="19"/>
      <c r="B2938" s="19"/>
      <c r="C2938" s="19"/>
      <c r="D2938" s="36"/>
      <c r="E2938" s="19"/>
      <c r="F2938" s="19"/>
      <c r="G2938" s="19"/>
    </row>
    <row r="2939" spans="1:7" x14ac:dyDescent="0.25">
      <c r="A2939" s="10" t="s">
        <v>2949</v>
      </c>
      <c r="B2939" s="10" t="s">
        <v>9</v>
      </c>
      <c r="C2939" s="10" t="s">
        <v>10</v>
      </c>
      <c r="D2939" s="34" t="s">
        <v>2950</v>
      </c>
      <c r="E2939" s="11">
        <f>E2950</f>
        <v>0</v>
      </c>
      <c r="F2939" s="11">
        <f>F2950</f>
        <v>29087.95</v>
      </c>
      <c r="G2939" s="11">
        <f>G2950</f>
        <v>0</v>
      </c>
    </row>
    <row r="2940" spans="1:7" x14ac:dyDescent="0.25">
      <c r="A2940" s="12" t="s">
        <v>2951</v>
      </c>
      <c r="B2940" s="13" t="s">
        <v>16</v>
      </c>
      <c r="C2940" s="13" t="s">
        <v>167</v>
      </c>
      <c r="D2940" s="17" t="s">
        <v>2952</v>
      </c>
      <c r="E2940" s="14">
        <v>14</v>
      </c>
      <c r="F2940" s="14">
        <v>1073.1400000000001</v>
      </c>
      <c r="G2940" s="15">
        <f>ROUND(E2940*F2940,2)</f>
        <v>15023.96</v>
      </c>
    </row>
    <row r="2941" spans="1:7" ht="56.25" x14ac:dyDescent="0.25">
      <c r="A2941" s="16"/>
      <c r="B2941" s="16"/>
      <c r="C2941" s="16"/>
      <c r="D2941" s="17" t="s">
        <v>2953</v>
      </c>
      <c r="E2941" s="16"/>
      <c r="F2941" s="16"/>
      <c r="G2941" s="16"/>
    </row>
    <row r="2942" spans="1:7" x14ac:dyDescent="0.25">
      <c r="A2942" s="12" t="s">
        <v>2954</v>
      </c>
      <c r="B2942" s="13" t="s">
        <v>16</v>
      </c>
      <c r="C2942" s="13" t="s">
        <v>167</v>
      </c>
      <c r="D2942" s="17" t="s">
        <v>2955</v>
      </c>
      <c r="E2942" s="14">
        <v>7</v>
      </c>
      <c r="F2942" s="14">
        <v>343.13</v>
      </c>
      <c r="G2942" s="15">
        <f>ROUND(E2942*F2942,2)</f>
        <v>2401.91</v>
      </c>
    </row>
    <row r="2943" spans="1:7" ht="56.25" x14ac:dyDescent="0.25">
      <c r="A2943" s="16"/>
      <c r="B2943" s="16"/>
      <c r="C2943" s="16"/>
      <c r="D2943" s="17" t="s">
        <v>2953</v>
      </c>
      <c r="E2943" s="16"/>
      <c r="F2943" s="16"/>
      <c r="G2943" s="16"/>
    </row>
    <row r="2944" spans="1:7" x14ac:dyDescent="0.25">
      <c r="A2944" s="12" t="s">
        <v>2956</v>
      </c>
      <c r="B2944" s="13" t="s">
        <v>16</v>
      </c>
      <c r="C2944" s="13" t="s">
        <v>167</v>
      </c>
      <c r="D2944" s="17" t="s">
        <v>2957</v>
      </c>
      <c r="E2944" s="14">
        <v>45</v>
      </c>
      <c r="F2944" s="14">
        <v>242.96</v>
      </c>
      <c r="G2944" s="15">
        <f>ROUND(E2944*F2944,2)</f>
        <v>10933.2</v>
      </c>
    </row>
    <row r="2945" spans="1:7" ht="45" x14ac:dyDescent="0.25">
      <c r="A2945" s="16"/>
      <c r="B2945" s="16"/>
      <c r="C2945" s="16"/>
      <c r="D2945" s="17" t="s">
        <v>2958</v>
      </c>
      <c r="E2945" s="16"/>
      <c r="F2945" s="16"/>
      <c r="G2945" s="16"/>
    </row>
    <row r="2946" spans="1:7" x14ac:dyDescent="0.25">
      <c r="A2946" s="12" t="s">
        <v>2959</v>
      </c>
      <c r="B2946" s="13" t="s">
        <v>16</v>
      </c>
      <c r="C2946" s="13" t="s">
        <v>167</v>
      </c>
      <c r="D2946" s="17" t="s">
        <v>2960</v>
      </c>
      <c r="E2946" s="14">
        <v>2</v>
      </c>
      <c r="F2946" s="14">
        <v>156.19</v>
      </c>
      <c r="G2946" s="15">
        <f>ROUND(E2946*F2946,2)</f>
        <v>312.38</v>
      </c>
    </row>
    <row r="2947" spans="1:7" ht="45" x14ac:dyDescent="0.25">
      <c r="A2947" s="16"/>
      <c r="B2947" s="16"/>
      <c r="C2947" s="16"/>
      <c r="D2947" s="17" t="s">
        <v>2958</v>
      </c>
      <c r="E2947" s="16"/>
      <c r="F2947" s="16"/>
      <c r="G2947" s="16"/>
    </row>
    <row r="2948" spans="1:7" x14ac:dyDescent="0.25">
      <c r="A2948" s="12" t="s">
        <v>2961</v>
      </c>
      <c r="B2948" s="13" t="s">
        <v>16</v>
      </c>
      <c r="C2948" s="13" t="s">
        <v>167</v>
      </c>
      <c r="D2948" s="17" t="s">
        <v>2962</v>
      </c>
      <c r="E2948" s="14">
        <v>2</v>
      </c>
      <c r="F2948" s="14">
        <v>208.25</v>
      </c>
      <c r="G2948" s="15">
        <f>ROUND(E2948*F2948,2)</f>
        <v>416.5</v>
      </c>
    </row>
    <row r="2949" spans="1:7" ht="45" x14ac:dyDescent="0.25">
      <c r="A2949" s="16"/>
      <c r="B2949" s="16"/>
      <c r="C2949" s="16"/>
      <c r="D2949" s="17" t="s">
        <v>2958</v>
      </c>
      <c r="E2949" s="16"/>
      <c r="F2949" s="16"/>
      <c r="G2949" s="16"/>
    </row>
    <row r="2950" spans="1:7" x14ac:dyDescent="0.25">
      <c r="A2950" s="16"/>
      <c r="B2950" s="16"/>
      <c r="C2950" s="16"/>
      <c r="D2950" s="35" t="s">
        <v>2963</v>
      </c>
      <c r="E2950" s="14">
        <v>0</v>
      </c>
      <c r="F2950" s="18">
        <f>G2940+G2942+G2944+G2946+G2948</f>
        <v>29087.95</v>
      </c>
      <c r="G2950" s="18">
        <f>ROUND(E2950*F2950,2)</f>
        <v>0</v>
      </c>
    </row>
    <row r="2951" spans="1:7" ht="0.95" customHeight="1" x14ac:dyDescent="0.25">
      <c r="A2951" s="19"/>
      <c r="B2951" s="19"/>
      <c r="C2951" s="19"/>
      <c r="D2951" s="36"/>
      <c r="E2951" s="19"/>
      <c r="F2951" s="19"/>
      <c r="G2951" s="19"/>
    </row>
    <row r="2952" spans="1:7" x14ac:dyDescent="0.25">
      <c r="A2952" s="10" t="s">
        <v>2964</v>
      </c>
      <c r="B2952" s="10" t="s">
        <v>9</v>
      </c>
      <c r="C2952" s="10" t="s">
        <v>10</v>
      </c>
      <c r="D2952" s="34" t="s">
        <v>2965</v>
      </c>
      <c r="E2952" s="11">
        <f>E2954</f>
        <v>0</v>
      </c>
      <c r="F2952" s="11">
        <f>F2954</f>
        <v>-101310.6</v>
      </c>
      <c r="G2952" s="11">
        <f>G2954</f>
        <v>0</v>
      </c>
    </row>
    <row r="2953" spans="1:7" ht="22.5" x14ac:dyDescent="0.25">
      <c r="A2953" s="12" t="s">
        <v>2966</v>
      </c>
      <c r="B2953" s="13" t="s">
        <v>16</v>
      </c>
      <c r="C2953" s="13" t="s">
        <v>2967</v>
      </c>
      <c r="D2953" s="17" t="s">
        <v>2968</v>
      </c>
      <c r="E2953" s="14">
        <v>13383.17</v>
      </c>
      <c r="F2953" s="14">
        <v>-7.57</v>
      </c>
      <c r="G2953" s="15">
        <f>ROUND(E2953*F2953,2)</f>
        <v>-101310.6</v>
      </c>
    </row>
    <row r="2954" spans="1:7" x14ac:dyDescent="0.25">
      <c r="A2954" s="16"/>
      <c r="B2954" s="16"/>
      <c r="C2954" s="16"/>
      <c r="D2954" s="35" t="s">
        <v>2969</v>
      </c>
      <c r="E2954" s="14">
        <v>0</v>
      </c>
      <c r="F2954" s="18">
        <f>G2953</f>
        <v>-101310.6</v>
      </c>
      <c r="G2954" s="18">
        <f>ROUND(E2954*F2954,2)</f>
        <v>0</v>
      </c>
    </row>
    <row r="2955" spans="1:7" ht="0.95" customHeight="1" x14ac:dyDescent="0.25">
      <c r="A2955" s="19"/>
      <c r="B2955" s="19"/>
      <c r="C2955" s="19"/>
      <c r="D2955" s="36"/>
      <c r="E2955" s="19"/>
      <c r="F2955" s="19"/>
      <c r="G2955" s="19"/>
    </row>
    <row r="2956" spans="1:7" x14ac:dyDescent="0.25">
      <c r="A2956" s="10" t="s">
        <v>2970</v>
      </c>
      <c r="B2956" s="10" t="s">
        <v>9</v>
      </c>
      <c r="C2956" s="10" t="s">
        <v>10</v>
      </c>
      <c r="D2956" s="34" t="s">
        <v>2971</v>
      </c>
      <c r="E2956" s="11">
        <f>E2983</f>
        <v>0</v>
      </c>
      <c r="F2956" s="11">
        <f>F2983</f>
        <v>-32618.57</v>
      </c>
      <c r="G2956" s="11">
        <f>G2983</f>
        <v>0</v>
      </c>
    </row>
    <row r="2957" spans="1:7" x14ac:dyDescent="0.25">
      <c r="A2957" s="20" t="s">
        <v>2972</v>
      </c>
      <c r="B2957" s="20" t="s">
        <v>9</v>
      </c>
      <c r="C2957" s="20" t="s">
        <v>10</v>
      </c>
      <c r="D2957" s="37" t="s">
        <v>2973</v>
      </c>
      <c r="E2957" s="21">
        <f>E2967</f>
        <v>1</v>
      </c>
      <c r="F2957" s="21">
        <f>F2967</f>
        <v>-16922.68</v>
      </c>
      <c r="G2957" s="21">
        <f>G2967</f>
        <v>-16922.68</v>
      </c>
    </row>
    <row r="2958" spans="1:7" ht="22.5" x14ac:dyDescent="0.25">
      <c r="A2958" s="12" t="s">
        <v>710</v>
      </c>
      <c r="B2958" s="13" t="s">
        <v>16</v>
      </c>
      <c r="C2958" s="13" t="s">
        <v>3</v>
      </c>
      <c r="D2958" s="17" t="s">
        <v>711</v>
      </c>
      <c r="E2958" s="14">
        <v>-2</v>
      </c>
      <c r="F2958" s="14">
        <v>12931.41</v>
      </c>
      <c r="G2958" s="15">
        <f>ROUND(E2958*F2958,2)</f>
        <v>-25862.82</v>
      </c>
    </row>
    <row r="2959" spans="1:7" ht="409.5" x14ac:dyDescent="0.25">
      <c r="A2959" s="16"/>
      <c r="B2959" s="16"/>
      <c r="C2959" s="16"/>
      <c r="D2959" s="17" t="s">
        <v>712</v>
      </c>
      <c r="E2959" s="16"/>
      <c r="F2959" s="16"/>
      <c r="G2959" s="16"/>
    </row>
    <row r="2960" spans="1:7" ht="22.5" x14ac:dyDescent="0.25">
      <c r="A2960" s="12" t="s">
        <v>2974</v>
      </c>
      <c r="B2960" s="13" t="s">
        <v>16</v>
      </c>
      <c r="C2960" s="13" t="s">
        <v>3</v>
      </c>
      <c r="D2960" s="17" t="s">
        <v>1505</v>
      </c>
      <c r="E2960" s="14">
        <v>1</v>
      </c>
      <c r="F2960" s="14">
        <v>13064.66</v>
      </c>
      <c r="G2960" s="15">
        <f>ROUND(E2960*F2960,2)</f>
        <v>13064.66</v>
      </c>
    </row>
    <row r="2961" spans="1:7" x14ac:dyDescent="0.25">
      <c r="A2961" s="12" t="s">
        <v>713</v>
      </c>
      <c r="B2961" s="13" t="s">
        <v>16</v>
      </c>
      <c r="C2961" s="13" t="s">
        <v>3</v>
      </c>
      <c r="D2961" s="17" t="s">
        <v>714</v>
      </c>
      <c r="E2961" s="14">
        <v>-1</v>
      </c>
      <c r="F2961" s="14">
        <v>1731.06</v>
      </c>
      <c r="G2961" s="15">
        <f>ROUND(E2961*F2961,2)</f>
        <v>-1731.06</v>
      </c>
    </row>
    <row r="2962" spans="1:7" ht="258.75" x14ac:dyDescent="0.25">
      <c r="A2962" s="16"/>
      <c r="B2962" s="16"/>
      <c r="C2962" s="16"/>
      <c r="D2962" s="17" t="s">
        <v>715</v>
      </c>
      <c r="E2962" s="16"/>
      <c r="F2962" s="16"/>
      <c r="G2962" s="16"/>
    </row>
    <row r="2963" spans="1:7" ht="22.5" x14ac:dyDescent="0.25">
      <c r="A2963" s="12" t="s">
        <v>716</v>
      </c>
      <c r="B2963" s="13" t="s">
        <v>16</v>
      </c>
      <c r="C2963" s="13" t="s">
        <v>3</v>
      </c>
      <c r="D2963" s="17" t="s">
        <v>717</v>
      </c>
      <c r="E2963" s="14">
        <v>-1</v>
      </c>
      <c r="F2963" s="14">
        <v>538.27</v>
      </c>
      <c r="G2963" s="15">
        <f>ROUND(E2963*F2963,2)</f>
        <v>-538.27</v>
      </c>
    </row>
    <row r="2964" spans="1:7" ht="123.75" x14ac:dyDescent="0.25">
      <c r="A2964" s="16"/>
      <c r="B2964" s="16"/>
      <c r="C2964" s="16"/>
      <c r="D2964" s="17" t="s">
        <v>718</v>
      </c>
      <c r="E2964" s="16"/>
      <c r="F2964" s="16"/>
      <c r="G2964" s="16"/>
    </row>
    <row r="2965" spans="1:7" x14ac:dyDescent="0.25">
      <c r="A2965" s="12" t="s">
        <v>719</v>
      </c>
      <c r="B2965" s="13" t="s">
        <v>16</v>
      </c>
      <c r="C2965" s="13" t="s">
        <v>3</v>
      </c>
      <c r="D2965" s="17" t="s">
        <v>720</v>
      </c>
      <c r="E2965" s="14">
        <v>-1</v>
      </c>
      <c r="F2965" s="14">
        <v>1855.19</v>
      </c>
      <c r="G2965" s="15">
        <f>ROUND(E2965*F2965,2)</f>
        <v>-1855.19</v>
      </c>
    </row>
    <row r="2966" spans="1:7" ht="101.25" x14ac:dyDescent="0.25">
      <c r="A2966" s="16"/>
      <c r="B2966" s="16"/>
      <c r="C2966" s="16"/>
      <c r="D2966" s="17" t="s">
        <v>721</v>
      </c>
      <c r="E2966" s="16"/>
      <c r="F2966" s="16"/>
      <c r="G2966" s="16"/>
    </row>
    <row r="2967" spans="1:7" x14ac:dyDescent="0.25">
      <c r="A2967" s="16"/>
      <c r="B2967" s="16"/>
      <c r="C2967" s="16"/>
      <c r="D2967" s="35" t="s">
        <v>2975</v>
      </c>
      <c r="E2967" s="14">
        <v>1</v>
      </c>
      <c r="F2967" s="18">
        <f>G2958+G2960+G2961+G2963+G2965</f>
        <v>-16922.68</v>
      </c>
      <c r="G2967" s="18">
        <f>ROUND(E2967*F2967,2)</f>
        <v>-16922.68</v>
      </c>
    </row>
    <row r="2968" spans="1:7" ht="0.95" customHeight="1" x14ac:dyDescent="0.25">
      <c r="A2968" s="19"/>
      <c r="B2968" s="19"/>
      <c r="C2968" s="19"/>
      <c r="D2968" s="36"/>
      <c r="E2968" s="19"/>
      <c r="F2968" s="19"/>
      <c r="G2968" s="19"/>
    </row>
    <row r="2969" spans="1:7" x14ac:dyDescent="0.25">
      <c r="A2969" s="20" t="s">
        <v>2976</v>
      </c>
      <c r="B2969" s="20" t="s">
        <v>9</v>
      </c>
      <c r="C2969" s="20" t="s">
        <v>10</v>
      </c>
      <c r="D2969" s="37" t="s">
        <v>2977</v>
      </c>
      <c r="E2969" s="21">
        <f>E2981</f>
        <v>1</v>
      </c>
      <c r="F2969" s="21">
        <f>F2981</f>
        <v>-15695.89</v>
      </c>
      <c r="G2969" s="21">
        <f>G2981</f>
        <v>-15695.89</v>
      </c>
    </row>
    <row r="2970" spans="1:7" ht="22.5" x14ac:dyDescent="0.25">
      <c r="A2970" s="12" t="s">
        <v>1501</v>
      </c>
      <c r="B2970" s="13" t="s">
        <v>16</v>
      </c>
      <c r="C2970" s="13" t="s">
        <v>3</v>
      </c>
      <c r="D2970" s="17" t="s">
        <v>1502</v>
      </c>
      <c r="E2970" s="14">
        <v>-1</v>
      </c>
      <c r="F2970" s="14">
        <v>12894.83</v>
      </c>
      <c r="G2970" s="15">
        <f>ROUND(E2970*F2970,2)</f>
        <v>-12894.83</v>
      </c>
    </row>
    <row r="2971" spans="1:7" ht="409.5" x14ac:dyDescent="0.25">
      <c r="A2971" s="16"/>
      <c r="B2971" s="16"/>
      <c r="C2971" s="16"/>
      <c r="D2971" s="17" t="s">
        <v>1503</v>
      </c>
      <c r="E2971" s="16"/>
      <c r="F2971" s="16"/>
      <c r="G2971" s="16"/>
    </row>
    <row r="2972" spans="1:7" ht="22.5" x14ac:dyDescent="0.25">
      <c r="A2972" s="12" t="s">
        <v>1504</v>
      </c>
      <c r="B2972" s="13" t="s">
        <v>16</v>
      </c>
      <c r="C2972" s="13" t="s">
        <v>3</v>
      </c>
      <c r="D2972" s="17" t="s">
        <v>1505</v>
      </c>
      <c r="E2972" s="14">
        <v>-1</v>
      </c>
      <c r="F2972" s="14">
        <v>13047.67</v>
      </c>
      <c r="G2972" s="15">
        <f>ROUND(E2972*F2972,2)</f>
        <v>-13047.67</v>
      </c>
    </row>
    <row r="2973" spans="1:7" ht="409.5" x14ac:dyDescent="0.25">
      <c r="A2973" s="16"/>
      <c r="B2973" s="16"/>
      <c r="C2973" s="16"/>
      <c r="D2973" s="17" t="s">
        <v>1506</v>
      </c>
      <c r="E2973" s="16"/>
      <c r="F2973" s="16"/>
      <c r="G2973" s="16"/>
    </row>
    <row r="2974" spans="1:7" ht="22.5" x14ac:dyDescent="0.25">
      <c r="A2974" s="12" t="s">
        <v>2978</v>
      </c>
      <c r="B2974" s="13" t="s">
        <v>16</v>
      </c>
      <c r="C2974" s="13" t="s">
        <v>3</v>
      </c>
      <c r="D2974" s="17" t="s">
        <v>2979</v>
      </c>
      <c r="E2974" s="14">
        <v>1</v>
      </c>
      <c r="F2974" s="14">
        <v>14371.13</v>
      </c>
      <c r="G2974" s="15">
        <f>ROUND(E2974*F2974,2)</f>
        <v>14371.13</v>
      </c>
    </row>
    <row r="2975" spans="1:7" x14ac:dyDescent="0.25">
      <c r="A2975" s="12" t="s">
        <v>1507</v>
      </c>
      <c r="B2975" s="13" t="s">
        <v>16</v>
      </c>
      <c r="C2975" s="13" t="s">
        <v>3</v>
      </c>
      <c r="D2975" s="17" t="s">
        <v>714</v>
      </c>
      <c r="E2975" s="14">
        <v>-1</v>
      </c>
      <c r="F2975" s="14">
        <v>1731.06</v>
      </c>
      <c r="G2975" s="15">
        <f>ROUND(E2975*F2975,2)</f>
        <v>-1731.06</v>
      </c>
    </row>
    <row r="2976" spans="1:7" ht="258.75" x14ac:dyDescent="0.25">
      <c r="A2976" s="16"/>
      <c r="B2976" s="16"/>
      <c r="C2976" s="16"/>
      <c r="D2976" s="17" t="s">
        <v>715</v>
      </c>
      <c r="E2976" s="16"/>
      <c r="F2976" s="16"/>
      <c r="G2976" s="16"/>
    </row>
    <row r="2977" spans="1:7" ht="22.5" x14ac:dyDescent="0.25">
      <c r="A2977" s="12" t="s">
        <v>1508</v>
      </c>
      <c r="B2977" s="13" t="s">
        <v>16</v>
      </c>
      <c r="C2977" s="13" t="s">
        <v>3</v>
      </c>
      <c r="D2977" s="17" t="s">
        <v>717</v>
      </c>
      <c r="E2977" s="14">
        <v>-1</v>
      </c>
      <c r="F2977" s="14">
        <v>538.27</v>
      </c>
      <c r="G2977" s="15">
        <f>ROUND(E2977*F2977,2)</f>
        <v>-538.27</v>
      </c>
    </row>
    <row r="2978" spans="1:7" ht="123.75" x14ac:dyDescent="0.25">
      <c r="A2978" s="16"/>
      <c r="B2978" s="16"/>
      <c r="C2978" s="16"/>
      <c r="D2978" s="17" t="s">
        <v>718</v>
      </c>
      <c r="E2978" s="16"/>
      <c r="F2978" s="16"/>
      <c r="G2978" s="16"/>
    </row>
    <row r="2979" spans="1:7" x14ac:dyDescent="0.25">
      <c r="A2979" s="12" t="s">
        <v>1509</v>
      </c>
      <c r="B2979" s="13" t="s">
        <v>16</v>
      </c>
      <c r="C2979" s="13" t="s">
        <v>3</v>
      </c>
      <c r="D2979" s="17" t="s">
        <v>720</v>
      </c>
      <c r="E2979" s="14">
        <v>-1</v>
      </c>
      <c r="F2979" s="14">
        <v>1855.19</v>
      </c>
      <c r="G2979" s="15">
        <f>ROUND(E2979*F2979,2)</f>
        <v>-1855.19</v>
      </c>
    </row>
    <row r="2980" spans="1:7" ht="101.25" x14ac:dyDescent="0.25">
      <c r="A2980" s="16"/>
      <c r="B2980" s="16"/>
      <c r="C2980" s="16"/>
      <c r="D2980" s="17" t="s">
        <v>721</v>
      </c>
      <c r="E2980" s="16"/>
      <c r="F2980" s="16"/>
      <c r="G2980" s="16"/>
    </row>
    <row r="2981" spans="1:7" x14ac:dyDescent="0.25">
      <c r="A2981" s="16"/>
      <c r="B2981" s="16"/>
      <c r="C2981" s="16"/>
      <c r="D2981" s="35" t="s">
        <v>2980</v>
      </c>
      <c r="E2981" s="14">
        <v>1</v>
      </c>
      <c r="F2981" s="18">
        <f>G2970+G2972+G2974+G2975+G2977+G2979</f>
        <v>-15695.89</v>
      </c>
      <c r="G2981" s="18">
        <f>ROUND(E2981*F2981,2)</f>
        <v>-15695.89</v>
      </c>
    </row>
    <row r="2982" spans="1:7" ht="0.95" customHeight="1" x14ac:dyDescent="0.25">
      <c r="A2982" s="19"/>
      <c r="B2982" s="19"/>
      <c r="C2982" s="19"/>
      <c r="D2982" s="36"/>
      <c r="E2982" s="19"/>
      <c r="F2982" s="19"/>
      <c r="G2982" s="19"/>
    </row>
    <row r="2983" spans="1:7" x14ac:dyDescent="0.25">
      <c r="A2983" s="16"/>
      <c r="B2983" s="16"/>
      <c r="C2983" s="16"/>
      <c r="D2983" s="35" t="s">
        <v>2981</v>
      </c>
      <c r="E2983" s="14">
        <v>0</v>
      </c>
      <c r="F2983" s="18">
        <f>G2957+G2969</f>
        <v>-32618.57</v>
      </c>
      <c r="G2983" s="18">
        <f>ROUND(E2983*F2983,2)</f>
        <v>0</v>
      </c>
    </row>
    <row r="2984" spans="1:7" ht="0.95" customHeight="1" x14ac:dyDescent="0.25">
      <c r="A2984" s="19"/>
      <c r="B2984" s="19"/>
      <c r="C2984" s="19"/>
      <c r="D2984" s="36"/>
      <c r="E2984" s="19"/>
      <c r="F2984" s="19"/>
      <c r="G2984" s="19"/>
    </row>
    <row r="2985" spans="1:7" x14ac:dyDescent="0.25">
      <c r="A2985" s="10" t="s">
        <v>2982</v>
      </c>
      <c r="B2985" s="10" t="s">
        <v>9</v>
      </c>
      <c r="C2985" s="10" t="s">
        <v>10</v>
      </c>
      <c r="D2985" s="34" t="s">
        <v>2983</v>
      </c>
      <c r="E2985" s="11">
        <f>E3000</f>
        <v>0</v>
      </c>
      <c r="F2985" s="11">
        <f>F3000</f>
        <v>-93610.32</v>
      </c>
      <c r="G2985" s="11">
        <f>G3000</f>
        <v>0</v>
      </c>
    </row>
    <row r="2986" spans="1:7" x14ac:dyDescent="0.25">
      <c r="A2986" s="20" t="s">
        <v>2984</v>
      </c>
      <c r="B2986" s="20" t="s">
        <v>9</v>
      </c>
      <c r="C2986" s="20" t="s">
        <v>10</v>
      </c>
      <c r="D2986" s="37" t="s">
        <v>2973</v>
      </c>
      <c r="E2986" s="21">
        <f>E2991</f>
        <v>1</v>
      </c>
      <c r="F2986" s="21">
        <f>F2991</f>
        <v>-36763.42</v>
      </c>
      <c r="G2986" s="21">
        <f>G2991</f>
        <v>-36763.42</v>
      </c>
    </row>
    <row r="2987" spans="1:7" x14ac:dyDescent="0.25">
      <c r="A2987" s="12" t="s">
        <v>722</v>
      </c>
      <c r="B2987" s="13" t="s">
        <v>16</v>
      </c>
      <c r="C2987" s="13" t="s">
        <v>3</v>
      </c>
      <c r="D2987" s="17" t="s">
        <v>723</v>
      </c>
      <c r="E2987" s="14">
        <v>-28</v>
      </c>
      <c r="F2987" s="14">
        <v>990.31</v>
      </c>
      <c r="G2987" s="15">
        <f>ROUND(E2987*F2987,2)</f>
        <v>-27728.68</v>
      </c>
    </row>
    <row r="2988" spans="1:7" ht="101.25" x14ac:dyDescent="0.25">
      <c r="A2988" s="16"/>
      <c r="B2988" s="16"/>
      <c r="C2988" s="16"/>
      <c r="D2988" s="17" t="s">
        <v>724</v>
      </c>
      <c r="E2988" s="16"/>
      <c r="F2988" s="16"/>
      <c r="G2988" s="16"/>
    </row>
    <row r="2989" spans="1:7" ht="22.5" x14ac:dyDescent="0.25">
      <c r="A2989" s="12" t="s">
        <v>758</v>
      </c>
      <c r="B2989" s="13" t="s">
        <v>16</v>
      </c>
      <c r="C2989" s="13" t="s">
        <v>142</v>
      </c>
      <c r="D2989" s="17" t="s">
        <v>759</v>
      </c>
      <c r="E2989" s="14">
        <v>-486</v>
      </c>
      <c r="F2989" s="14">
        <v>18.59</v>
      </c>
      <c r="G2989" s="15">
        <f>ROUND(E2989*F2989,2)</f>
        <v>-9034.74</v>
      </c>
    </row>
    <row r="2990" spans="1:7" ht="67.5" x14ac:dyDescent="0.25">
      <c r="A2990" s="16"/>
      <c r="B2990" s="16"/>
      <c r="C2990" s="16"/>
      <c r="D2990" s="17" t="s">
        <v>757</v>
      </c>
      <c r="E2990" s="16"/>
      <c r="F2990" s="16"/>
      <c r="G2990" s="16"/>
    </row>
    <row r="2991" spans="1:7" x14ac:dyDescent="0.25">
      <c r="A2991" s="16"/>
      <c r="B2991" s="16"/>
      <c r="C2991" s="16"/>
      <c r="D2991" s="35" t="s">
        <v>2985</v>
      </c>
      <c r="E2991" s="14">
        <v>1</v>
      </c>
      <c r="F2991" s="18">
        <f>G2987+G2989</f>
        <v>-36763.42</v>
      </c>
      <c r="G2991" s="18">
        <f>ROUND(E2991*F2991,2)</f>
        <v>-36763.42</v>
      </c>
    </row>
    <row r="2992" spans="1:7" ht="0.95" customHeight="1" x14ac:dyDescent="0.25">
      <c r="A2992" s="19"/>
      <c r="B2992" s="19"/>
      <c r="C2992" s="19"/>
      <c r="D2992" s="36"/>
      <c r="E2992" s="19"/>
      <c r="F2992" s="19"/>
      <c r="G2992" s="19"/>
    </row>
    <row r="2993" spans="1:7" x14ac:dyDescent="0.25">
      <c r="A2993" s="20" t="s">
        <v>2986</v>
      </c>
      <c r="B2993" s="20" t="s">
        <v>9</v>
      </c>
      <c r="C2993" s="20" t="s">
        <v>10</v>
      </c>
      <c r="D2993" s="37" t="s">
        <v>2977</v>
      </c>
      <c r="E2993" s="21">
        <f>E2998</f>
        <v>1</v>
      </c>
      <c r="F2993" s="21">
        <f>F2998</f>
        <v>-56846.9</v>
      </c>
      <c r="G2993" s="21">
        <f>G2998</f>
        <v>-56846.9</v>
      </c>
    </row>
    <row r="2994" spans="1:7" x14ac:dyDescent="0.25">
      <c r="A2994" s="12" t="s">
        <v>1510</v>
      </c>
      <c r="B2994" s="13" t="s">
        <v>16</v>
      </c>
      <c r="C2994" s="13" t="s">
        <v>3</v>
      </c>
      <c r="D2994" s="17" t="s">
        <v>723</v>
      </c>
      <c r="E2994" s="14">
        <v>-44</v>
      </c>
      <c r="F2994" s="14">
        <v>990.31</v>
      </c>
      <c r="G2994" s="15">
        <f>ROUND(E2994*F2994,2)</f>
        <v>-43573.64</v>
      </c>
    </row>
    <row r="2995" spans="1:7" ht="101.25" x14ac:dyDescent="0.25">
      <c r="A2995" s="16"/>
      <c r="B2995" s="16"/>
      <c r="C2995" s="16"/>
      <c r="D2995" s="17" t="s">
        <v>724</v>
      </c>
      <c r="E2995" s="16"/>
      <c r="F2995" s="16"/>
      <c r="G2995" s="16"/>
    </row>
    <row r="2996" spans="1:7" ht="22.5" x14ac:dyDescent="0.25">
      <c r="A2996" s="12" t="s">
        <v>1535</v>
      </c>
      <c r="B2996" s="13" t="s">
        <v>16</v>
      </c>
      <c r="C2996" s="13" t="s">
        <v>142</v>
      </c>
      <c r="D2996" s="17" t="s">
        <v>759</v>
      </c>
      <c r="E2996" s="14">
        <v>-714</v>
      </c>
      <c r="F2996" s="14">
        <v>18.59</v>
      </c>
      <c r="G2996" s="15">
        <f>ROUND(E2996*F2996,2)</f>
        <v>-13273.26</v>
      </c>
    </row>
    <row r="2997" spans="1:7" ht="67.5" x14ac:dyDescent="0.25">
      <c r="A2997" s="16"/>
      <c r="B2997" s="16"/>
      <c r="C2997" s="16"/>
      <c r="D2997" s="17" t="s">
        <v>757</v>
      </c>
      <c r="E2997" s="16"/>
      <c r="F2997" s="16"/>
      <c r="G2997" s="16"/>
    </row>
    <row r="2998" spans="1:7" x14ac:dyDescent="0.25">
      <c r="A2998" s="16"/>
      <c r="B2998" s="16"/>
      <c r="C2998" s="16"/>
      <c r="D2998" s="35" t="s">
        <v>2987</v>
      </c>
      <c r="E2998" s="14">
        <v>1</v>
      </c>
      <c r="F2998" s="18">
        <f>G2994+G2996</f>
        <v>-56846.9</v>
      </c>
      <c r="G2998" s="18">
        <f>ROUND(E2998*F2998,2)</f>
        <v>-56846.9</v>
      </c>
    </row>
    <row r="2999" spans="1:7" ht="0.95" customHeight="1" x14ac:dyDescent="0.25">
      <c r="A2999" s="19"/>
      <c r="B2999" s="19"/>
      <c r="C2999" s="19"/>
      <c r="D2999" s="36"/>
      <c r="E2999" s="19"/>
      <c r="F2999" s="19"/>
      <c r="G2999" s="19"/>
    </row>
    <row r="3000" spans="1:7" x14ac:dyDescent="0.25">
      <c r="A3000" s="16"/>
      <c r="B3000" s="16"/>
      <c r="C3000" s="16"/>
      <c r="D3000" s="35" t="s">
        <v>2988</v>
      </c>
      <c r="E3000" s="14">
        <v>0</v>
      </c>
      <c r="F3000" s="18">
        <f>G2986+G2993</f>
        <v>-93610.32</v>
      </c>
      <c r="G3000" s="18">
        <f>ROUND(E3000*F3000,2)</f>
        <v>0</v>
      </c>
    </row>
    <row r="3001" spans="1:7" ht="0.95" customHeight="1" x14ac:dyDescent="0.25">
      <c r="A3001" s="19"/>
      <c r="B3001" s="19"/>
      <c r="C3001" s="19"/>
      <c r="D3001" s="36"/>
      <c r="E3001" s="19"/>
      <c r="F3001" s="19"/>
      <c r="G3001" s="19"/>
    </row>
    <row r="3002" spans="1:7" x14ac:dyDescent="0.25">
      <c r="A3002" s="10" t="s">
        <v>2989</v>
      </c>
      <c r="B3002" s="10" t="s">
        <v>9</v>
      </c>
      <c r="C3002" s="10" t="s">
        <v>10</v>
      </c>
      <c r="D3002" s="34" t="s">
        <v>2990</v>
      </c>
      <c r="E3002" s="11">
        <f>E3020</f>
        <v>0</v>
      </c>
      <c r="F3002" s="11">
        <f>F3020</f>
        <v>-28039.96</v>
      </c>
      <c r="G3002" s="11">
        <f>G3020</f>
        <v>0</v>
      </c>
    </row>
    <row r="3003" spans="1:7" x14ac:dyDescent="0.25">
      <c r="A3003" s="20" t="s">
        <v>2991</v>
      </c>
      <c r="B3003" s="20" t="s">
        <v>9</v>
      </c>
      <c r="C3003" s="20" t="s">
        <v>10</v>
      </c>
      <c r="D3003" s="37" t="s">
        <v>2973</v>
      </c>
      <c r="E3003" s="21">
        <f>E3007</f>
        <v>1</v>
      </c>
      <c r="F3003" s="21">
        <f>F3007</f>
        <v>-10974.32</v>
      </c>
      <c r="G3003" s="21">
        <f>G3007</f>
        <v>-10974.32</v>
      </c>
    </row>
    <row r="3004" spans="1:7" ht="22.5" x14ac:dyDescent="0.25">
      <c r="A3004" s="12" t="s">
        <v>2992</v>
      </c>
      <c r="B3004" s="13" t="s">
        <v>16</v>
      </c>
      <c r="C3004" s="13" t="s">
        <v>3</v>
      </c>
      <c r="D3004" s="17" t="s">
        <v>2993</v>
      </c>
      <c r="E3004" s="14">
        <v>-28</v>
      </c>
      <c r="F3004" s="14">
        <v>3080.83</v>
      </c>
      <c r="G3004" s="15">
        <f>ROUND(E3004*F3004,2)</f>
        <v>-86263.24</v>
      </c>
    </row>
    <row r="3005" spans="1:7" ht="405" x14ac:dyDescent="0.25">
      <c r="A3005" s="16"/>
      <c r="B3005" s="16"/>
      <c r="C3005" s="16"/>
      <c r="D3005" s="17" t="s">
        <v>2994</v>
      </c>
      <c r="E3005" s="16"/>
      <c r="F3005" s="16"/>
      <c r="G3005" s="16"/>
    </row>
    <row r="3006" spans="1:7" x14ac:dyDescent="0.25">
      <c r="A3006" s="12" t="s">
        <v>2995</v>
      </c>
      <c r="B3006" s="13" t="s">
        <v>16</v>
      </c>
      <c r="C3006" s="13" t="s">
        <v>3</v>
      </c>
      <c r="D3006" s="17" t="s">
        <v>2996</v>
      </c>
      <c r="E3006" s="14">
        <v>28</v>
      </c>
      <c r="F3006" s="14">
        <v>2688.89</v>
      </c>
      <c r="G3006" s="15">
        <f>ROUND(E3006*F3006,2)</f>
        <v>75288.92</v>
      </c>
    </row>
    <row r="3007" spans="1:7" x14ac:dyDescent="0.25">
      <c r="A3007" s="16"/>
      <c r="B3007" s="16"/>
      <c r="C3007" s="16"/>
      <c r="D3007" s="35" t="s">
        <v>2997</v>
      </c>
      <c r="E3007" s="14">
        <v>1</v>
      </c>
      <c r="F3007" s="18">
        <f>G3004+G3006</f>
        <v>-10974.32</v>
      </c>
      <c r="G3007" s="18">
        <f>ROUND(E3007*F3007,2)</f>
        <v>-10974.32</v>
      </c>
    </row>
    <row r="3008" spans="1:7" ht="0.95" customHeight="1" x14ac:dyDescent="0.25">
      <c r="A3008" s="19"/>
      <c r="B3008" s="19"/>
      <c r="C3008" s="19"/>
      <c r="D3008" s="36"/>
      <c r="E3008" s="19"/>
      <c r="F3008" s="19"/>
      <c r="G3008" s="19"/>
    </row>
    <row r="3009" spans="1:7" x14ac:dyDescent="0.25">
      <c r="A3009" s="20" t="s">
        <v>2998</v>
      </c>
      <c r="B3009" s="20" t="s">
        <v>9</v>
      </c>
      <c r="C3009" s="20" t="s">
        <v>10</v>
      </c>
      <c r="D3009" s="37" t="s">
        <v>2977</v>
      </c>
      <c r="E3009" s="21">
        <f>E3018</f>
        <v>1</v>
      </c>
      <c r="F3009" s="21">
        <f>F3018</f>
        <v>-17065.64</v>
      </c>
      <c r="G3009" s="21">
        <f>G3018</f>
        <v>-17065.64</v>
      </c>
    </row>
    <row r="3010" spans="1:7" ht="22.5" x14ac:dyDescent="0.25">
      <c r="A3010" s="12" t="s">
        <v>2999</v>
      </c>
      <c r="B3010" s="13" t="s">
        <v>16</v>
      </c>
      <c r="C3010" s="13" t="s">
        <v>3</v>
      </c>
      <c r="D3010" s="17" t="s">
        <v>2993</v>
      </c>
      <c r="E3010" s="14">
        <v>-40</v>
      </c>
      <c r="F3010" s="14">
        <v>3080.83</v>
      </c>
      <c r="G3010" s="15">
        <f>ROUND(E3010*F3010,2)</f>
        <v>-123233.2</v>
      </c>
    </row>
    <row r="3011" spans="1:7" ht="405" x14ac:dyDescent="0.25">
      <c r="A3011" s="16"/>
      <c r="B3011" s="16"/>
      <c r="C3011" s="16"/>
      <c r="D3011" s="17" t="s">
        <v>2994</v>
      </c>
      <c r="E3011" s="16"/>
      <c r="F3011" s="16"/>
      <c r="G3011" s="16"/>
    </row>
    <row r="3012" spans="1:7" ht="22.5" x14ac:dyDescent="0.25">
      <c r="A3012" s="12" t="s">
        <v>3000</v>
      </c>
      <c r="B3012" s="13" t="s">
        <v>16</v>
      </c>
      <c r="C3012" s="13" t="s">
        <v>3</v>
      </c>
      <c r="D3012" s="17" t="s">
        <v>3001</v>
      </c>
      <c r="E3012" s="14">
        <v>-4</v>
      </c>
      <c r="F3012" s="14">
        <v>3427.84</v>
      </c>
      <c r="G3012" s="15">
        <f>ROUND(E3012*F3012,2)</f>
        <v>-13711.36</v>
      </c>
    </row>
    <row r="3013" spans="1:7" ht="405" x14ac:dyDescent="0.25">
      <c r="A3013" s="16"/>
      <c r="B3013" s="16"/>
      <c r="C3013" s="16"/>
      <c r="D3013" s="17" t="s">
        <v>3002</v>
      </c>
      <c r="E3013" s="16"/>
      <c r="F3013" s="16"/>
      <c r="G3013" s="16"/>
    </row>
    <row r="3014" spans="1:7" ht="22.5" x14ac:dyDescent="0.25">
      <c r="A3014" s="12" t="s">
        <v>3003</v>
      </c>
      <c r="B3014" s="13" t="s">
        <v>16</v>
      </c>
      <c r="C3014" s="13" t="s">
        <v>3</v>
      </c>
      <c r="D3014" s="17" t="s">
        <v>2993</v>
      </c>
      <c r="E3014" s="14">
        <v>4</v>
      </c>
      <c r="F3014" s="14">
        <v>3080.83</v>
      </c>
      <c r="G3014" s="15">
        <f>ROUND(E3014*F3014,2)</f>
        <v>12323.32</v>
      </c>
    </row>
    <row r="3015" spans="1:7" ht="405" x14ac:dyDescent="0.25">
      <c r="A3015" s="16"/>
      <c r="B3015" s="16"/>
      <c r="C3015" s="16"/>
      <c r="D3015" s="17" t="s">
        <v>2994</v>
      </c>
      <c r="E3015" s="16"/>
      <c r="F3015" s="16"/>
      <c r="G3015" s="16"/>
    </row>
    <row r="3016" spans="1:7" ht="22.5" x14ac:dyDescent="0.25">
      <c r="A3016" s="12" t="s">
        <v>3004</v>
      </c>
      <c r="B3016" s="13" t="s">
        <v>16</v>
      </c>
      <c r="C3016" s="13" t="s">
        <v>3</v>
      </c>
      <c r="D3016" s="17" t="s">
        <v>3001</v>
      </c>
      <c r="E3016" s="14">
        <v>40</v>
      </c>
      <c r="F3016" s="14">
        <v>2688.89</v>
      </c>
      <c r="G3016" s="15">
        <f>ROUND(E3016*F3016,2)</f>
        <v>107555.6</v>
      </c>
    </row>
    <row r="3017" spans="1:7" ht="405" x14ac:dyDescent="0.25">
      <c r="A3017" s="16"/>
      <c r="B3017" s="16"/>
      <c r="C3017" s="16"/>
      <c r="D3017" s="17" t="s">
        <v>3002</v>
      </c>
      <c r="E3017" s="16"/>
      <c r="F3017" s="16"/>
      <c r="G3017" s="16"/>
    </row>
    <row r="3018" spans="1:7" x14ac:dyDescent="0.25">
      <c r="A3018" s="16"/>
      <c r="B3018" s="16"/>
      <c r="C3018" s="16"/>
      <c r="D3018" s="35" t="s">
        <v>3005</v>
      </c>
      <c r="E3018" s="14">
        <v>1</v>
      </c>
      <c r="F3018" s="18">
        <f>G3010+G3012+G3014+G3016</f>
        <v>-17065.64</v>
      </c>
      <c r="G3018" s="18">
        <f>ROUND(E3018*F3018,2)</f>
        <v>-17065.64</v>
      </c>
    </row>
    <row r="3019" spans="1:7" ht="0.95" customHeight="1" x14ac:dyDescent="0.25">
      <c r="A3019" s="19"/>
      <c r="B3019" s="19"/>
      <c r="C3019" s="19"/>
      <c r="D3019" s="36"/>
      <c r="E3019" s="19"/>
      <c r="F3019" s="19"/>
      <c r="G3019" s="19"/>
    </row>
    <row r="3020" spans="1:7" x14ac:dyDescent="0.25">
      <c r="A3020" s="16"/>
      <c r="B3020" s="16"/>
      <c r="C3020" s="16"/>
      <c r="D3020" s="35" t="s">
        <v>3006</v>
      </c>
      <c r="E3020" s="14">
        <v>0</v>
      </c>
      <c r="F3020" s="18">
        <f>G3003+G3009</f>
        <v>-28039.96</v>
      </c>
      <c r="G3020" s="18">
        <f>ROUND(E3020*F3020,2)</f>
        <v>0</v>
      </c>
    </row>
    <row r="3021" spans="1:7" ht="0.95" customHeight="1" x14ac:dyDescent="0.25">
      <c r="A3021" s="19"/>
      <c r="B3021" s="19"/>
      <c r="C3021" s="19"/>
      <c r="D3021" s="36"/>
      <c r="E3021" s="19"/>
      <c r="F3021" s="19"/>
      <c r="G3021" s="19"/>
    </row>
    <row r="3022" spans="1:7" x14ac:dyDescent="0.25">
      <c r="A3022" s="16"/>
      <c r="B3022" s="16"/>
      <c r="C3022" s="16"/>
      <c r="D3022" s="35" t="s">
        <v>3007</v>
      </c>
      <c r="E3022" s="14">
        <v>1</v>
      </c>
      <c r="F3022" s="14">
        <v>0</v>
      </c>
      <c r="G3022" s="18">
        <f>ROUND(E3022*F3022,2)</f>
        <v>0</v>
      </c>
    </row>
    <row r="3023" spans="1:7" ht="0.95" customHeight="1" x14ac:dyDescent="0.25">
      <c r="A3023" s="19"/>
      <c r="B3023" s="19"/>
      <c r="C3023" s="19"/>
      <c r="D3023" s="36"/>
      <c r="E3023" s="19"/>
      <c r="F3023" s="19"/>
      <c r="G3023" s="19"/>
    </row>
    <row r="3024" spans="1:7" x14ac:dyDescent="0.25">
      <c r="A3024" s="16"/>
      <c r="B3024" s="16"/>
      <c r="C3024" s="16"/>
      <c r="D3024" s="35" t="s">
        <v>3008</v>
      </c>
      <c r="E3024" s="28">
        <v>1</v>
      </c>
      <c r="F3024" s="18">
        <f>G5+G25+G80+G97+G127+G177+G206+G224+G268+G299+G308+G344+G369+G408+G435+G490+G524+G2272+G2293+G2347+G2392+G2397+G2402</f>
        <v>9687232.5600000005</v>
      </c>
      <c r="G3024" s="18">
        <f>ROUND(E3024*F3024,2)</f>
        <v>9687232.5600000005</v>
      </c>
    </row>
    <row r="3025" spans="1:7" ht="0.95" customHeight="1" x14ac:dyDescent="0.25">
      <c r="A3025" s="19"/>
      <c r="B3025" s="19"/>
      <c r="C3025" s="19"/>
      <c r="D3025" s="36"/>
      <c r="E3025" s="19"/>
      <c r="F3025" s="19"/>
      <c r="G3025" s="19"/>
    </row>
    <row r="3026" spans="1:7" x14ac:dyDescent="0.25">
      <c r="A3026" s="5" t="s">
        <v>3009</v>
      </c>
      <c r="B3026" s="5" t="s">
        <v>9</v>
      </c>
      <c r="C3026" s="5" t="s">
        <v>10</v>
      </c>
      <c r="D3026" s="32" t="s">
        <v>3009</v>
      </c>
      <c r="E3026" s="6">
        <f>E3216</f>
        <v>1</v>
      </c>
      <c r="F3026" s="7">
        <f>F3216</f>
        <v>309625.38</v>
      </c>
      <c r="G3026" s="7">
        <f>G3216</f>
        <v>309625.38</v>
      </c>
    </row>
    <row r="3027" spans="1:7" x14ac:dyDescent="0.25">
      <c r="A3027" s="8" t="s">
        <v>3010</v>
      </c>
      <c r="B3027" s="8" t="s">
        <v>9</v>
      </c>
      <c r="C3027" s="8" t="s">
        <v>10</v>
      </c>
      <c r="D3027" s="33" t="s">
        <v>3011</v>
      </c>
      <c r="E3027" s="9">
        <f>E3137</f>
        <v>1</v>
      </c>
      <c r="F3027" s="9">
        <f>F3137</f>
        <v>75463.33</v>
      </c>
      <c r="G3027" s="9">
        <f>G3137</f>
        <v>75463.33</v>
      </c>
    </row>
    <row r="3028" spans="1:7" x14ac:dyDescent="0.25">
      <c r="A3028" s="10" t="s">
        <v>3012</v>
      </c>
      <c r="B3028" s="10" t="s">
        <v>9</v>
      </c>
      <c r="C3028" s="10" t="s">
        <v>10</v>
      </c>
      <c r="D3028" s="34" t="s">
        <v>37</v>
      </c>
      <c r="E3028" s="11">
        <f>E3045</f>
        <v>1</v>
      </c>
      <c r="F3028" s="11">
        <f>F3045</f>
        <v>8264.48</v>
      </c>
      <c r="G3028" s="11">
        <f>G3045</f>
        <v>8264.48</v>
      </c>
    </row>
    <row r="3029" spans="1:7" x14ac:dyDescent="0.25">
      <c r="A3029" s="12" t="s">
        <v>3013</v>
      </c>
      <c r="B3029" s="13" t="s">
        <v>16</v>
      </c>
      <c r="C3029" s="13" t="s">
        <v>90</v>
      </c>
      <c r="D3029" s="17" t="s">
        <v>3014</v>
      </c>
      <c r="E3029" s="14">
        <v>48.79</v>
      </c>
      <c r="F3029" s="14">
        <v>9.9499999999999993</v>
      </c>
      <c r="G3029" s="15">
        <f>ROUND(E3029*F3029,2)</f>
        <v>485.46</v>
      </c>
    </row>
    <row r="3030" spans="1:7" ht="409.5" x14ac:dyDescent="0.25">
      <c r="A3030" s="16"/>
      <c r="B3030" s="16"/>
      <c r="C3030" s="16"/>
      <c r="D3030" s="17" t="s">
        <v>2856</v>
      </c>
      <c r="E3030" s="16"/>
      <c r="F3030" s="16"/>
      <c r="G3030" s="16"/>
    </row>
    <row r="3031" spans="1:7" x14ac:dyDescent="0.25">
      <c r="A3031" s="12" t="s">
        <v>3015</v>
      </c>
      <c r="B3031" s="13" t="s">
        <v>16</v>
      </c>
      <c r="C3031" s="13" t="s">
        <v>53</v>
      </c>
      <c r="D3031" s="17" t="s">
        <v>54</v>
      </c>
      <c r="E3031" s="14">
        <v>36.14</v>
      </c>
      <c r="F3031" s="14">
        <v>2.0099999999999998</v>
      </c>
      <c r="G3031" s="15">
        <f>ROUND(E3031*F3031,2)</f>
        <v>72.64</v>
      </c>
    </row>
    <row r="3032" spans="1:7" ht="90" x14ac:dyDescent="0.25">
      <c r="A3032" s="16"/>
      <c r="B3032" s="16"/>
      <c r="C3032" s="16"/>
      <c r="D3032" s="17" t="s">
        <v>55</v>
      </c>
      <c r="E3032" s="16"/>
      <c r="F3032" s="16"/>
      <c r="G3032" s="16"/>
    </row>
    <row r="3033" spans="1:7" x14ac:dyDescent="0.25">
      <c r="A3033" s="12" t="s">
        <v>3016</v>
      </c>
      <c r="B3033" s="13" t="s">
        <v>16</v>
      </c>
      <c r="C3033" s="13" t="s">
        <v>17</v>
      </c>
      <c r="D3033" s="17" t="s">
        <v>3017</v>
      </c>
      <c r="E3033" s="14">
        <v>10.84</v>
      </c>
      <c r="F3033" s="14">
        <v>26.13</v>
      </c>
      <c r="G3033" s="15">
        <f>ROUND(E3033*F3033,2)</f>
        <v>283.25</v>
      </c>
    </row>
    <row r="3034" spans="1:7" ht="90" x14ac:dyDescent="0.25">
      <c r="A3034" s="16"/>
      <c r="B3034" s="16"/>
      <c r="C3034" s="16"/>
      <c r="D3034" s="17" t="s">
        <v>85</v>
      </c>
      <c r="E3034" s="16"/>
      <c r="F3034" s="16"/>
      <c r="G3034" s="16"/>
    </row>
    <row r="3035" spans="1:7" x14ac:dyDescent="0.25">
      <c r="A3035" s="12" t="s">
        <v>3018</v>
      </c>
      <c r="B3035" s="13" t="s">
        <v>16</v>
      </c>
      <c r="C3035" s="13" t="s">
        <v>17</v>
      </c>
      <c r="D3035" s="17" t="s">
        <v>3019</v>
      </c>
      <c r="E3035" s="14">
        <v>21.68</v>
      </c>
      <c r="F3035" s="14">
        <v>26.13</v>
      </c>
      <c r="G3035" s="15">
        <f>ROUND(E3035*F3035,2)</f>
        <v>566.5</v>
      </c>
    </row>
    <row r="3036" spans="1:7" ht="112.5" x14ac:dyDescent="0.25">
      <c r="A3036" s="16"/>
      <c r="B3036" s="16"/>
      <c r="C3036" s="16"/>
      <c r="D3036" s="17" t="s">
        <v>2862</v>
      </c>
      <c r="E3036" s="16"/>
      <c r="F3036" s="16"/>
      <c r="G3036" s="16"/>
    </row>
    <row r="3037" spans="1:7" x14ac:dyDescent="0.25">
      <c r="A3037" s="12" t="s">
        <v>3020</v>
      </c>
      <c r="B3037" s="13" t="s">
        <v>16</v>
      </c>
      <c r="C3037" s="13" t="s">
        <v>53</v>
      </c>
      <c r="D3037" s="17" t="s">
        <v>3021</v>
      </c>
      <c r="E3037" s="14">
        <v>36.14</v>
      </c>
      <c r="F3037" s="14">
        <v>1.31</v>
      </c>
      <c r="G3037" s="15">
        <f>ROUND(E3037*F3037,2)</f>
        <v>47.34</v>
      </c>
    </row>
    <row r="3038" spans="1:7" ht="67.5" x14ac:dyDescent="0.25">
      <c r="A3038" s="16"/>
      <c r="B3038" s="16"/>
      <c r="C3038" s="16"/>
      <c r="D3038" s="17" t="s">
        <v>2873</v>
      </c>
      <c r="E3038" s="16"/>
      <c r="F3038" s="16"/>
      <c r="G3038" s="16"/>
    </row>
    <row r="3039" spans="1:7" x14ac:dyDescent="0.25">
      <c r="A3039" s="12" t="s">
        <v>3022</v>
      </c>
      <c r="B3039" s="13" t="s">
        <v>16</v>
      </c>
      <c r="C3039" s="13" t="s">
        <v>17</v>
      </c>
      <c r="D3039" s="17" t="s">
        <v>3023</v>
      </c>
      <c r="E3039" s="14">
        <v>3.61</v>
      </c>
      <c r="F3039" s="14">
        <v>171.07</v>
      </c>
      <c r="G3039" s="15">
        <f>ROUND(E3039*F3039,2)</f>
        <v>617.55999999999995</v>
      </c>
    </row>
    <row r="3040" spans="1:7" ht="146.25" x14ac:dyDescent="0.25">
      <c r="A3040" s="16"/>
      <c r="B3040" s="16"/>
      <c r="C3040" s="16"/>
      <c r="D3040" s="17" t="s">
        <v>2865</v>
      </c>
      <c r="E3040" s="16"/>
      <c r="F3040" s="16"/>
      <c r="G3040" s="16"/>
    </row>
    <row r="3041" spans="1:7" ht="22.5" x14ac:dyDescent="0.25">
      <c r="A3041" s="12" t="s">
        <v>3024</v>
      </c>
      <c r="B3041" s="13" t="s">
        <v>16</v>
      </c>
      <c r="C3041" s="13" t="s">
        <v>17</v>
      </c>
      <c r="D3041" s="17" t="s">
        <v>3025</v>
      </c>
      <c r="E3041" s="14">
        <v>9.39</v>
      </c>
      <c r="F3041" s="14">
        <v>309.5</v>
      </c>
      <c r="G3041" s="15">
        <f>ROUND(E3041*F3041,2)</f>
        <v>2906.21</v>
      </c>
    </row>
    <row r="3042" spans="1:7" ht="409.5" x14ac:dyDescent="0.25">
      <c r="A3042" s="16"/>
      <c r="B3042" s="16"/>
      <c r="C3042" s="16"/>
      <c r="D3042" s="17" t="s">
        <v>3026</v>
      </c>
      <c r="E3042" s="16"/>
      <c r="F3042" s="16"/>
      <c r="G3042" s="16"/>
    </row>
    <row r="3043" spans="1:7" x14ac:dyDescent="0.25">
      <c r="A3043" s="12" t="s">
        <v>3027</v>
      </c>
      <c r="B3043" s="13" t="s">
        <v>16</v>
      </c>
      <c r="C3043" s="13" t="s">
        <v>17</v>
      </c>
      <c r="D3043" s="17" t="s">
        <v>3028</v>
      </c>
      <c r="E3043" s="14">
        <v>7.21</v>
      </c>
      <c r="F3043" s="14">
        <v>455.69</v>
      </c>
      <c r="G3043" s="15">
        <f>ROUND(E3043*F3043,2)</f>
        <v>3285.52</v>
      </c>
    </row>
    <row r="3044" spans="1:7" ht="409.5" x14ac:dyDescent="0.25">
      <c r="A3044" s="16"/>
      <c r="B3044" s="16"/>
      <c r="C3044" s="16"/>
      <c r="D3044" s="17" t="s">
        <v>2871</v>
      </c>
      <c r="E3044" s="16"/>
      <c r="F3044" s="16"/>
      <c r="G3044" s="16"/>
    </row>
    <row r="3045" spans="1:7" x14ac:dyDescent="0.25">
      <c r="A3045" s="16"/>
      <c r="B3045" s="16"/>
      <c r="C3045" s="16"/>
      <c r="D3045" s="35" t="s">
        <v>3029</v>
      </c>
      <c r="E3045" s="14">
        <v>1</v>
      </c>
      <c r="F3045" s="18">
        <f>G3029+G3031+G3033+G3035+G3037+G3039+G3041+G3043</f>
        <v>8264.48</v>
      </c>
      <c r="G3045" s="18">
        <f>ROUND(E3045*F3045,2)</f>
        <v>8264.48</v>
      </c>
    </row>
    <row r="3046" spans="1:7" ht="0.95" customHeight="1" x14ac:dyDescent="0.25">
      <c r="A3046" s="19"/>
      <c r="B3046" s="19"/>
      <c r="C3046" s="19"/>
      <c r="D3046" s="36"/>
      <c r="E3046" s="19"/>
      <c r="F3046" s="19"/>
      <c r="G3046" s="19"/>
    </row>
    <row r="3047" spans="1:7" x14ac:dyDescent="0.25">
      <c r="A3047" s="10" t="s">
        <v>3030</v>
      </c>
      <c r="B3047" s="10" t="s">
        <v>9</v>
      </c>
      <c r="C3047" s="10" t="s">
        <v>10</v>
      </c>
      <c r="D3047" s="34" t="s">
        <v>106</v>
      </c>
      <c r="E3047" s="11">
        <f>E3052</f>
        <v>1</v>
      </c>
      <c r="F3047" s="11">
        <f>F3052</f>
        <v>34993.33</v>
      </c>
      <c r="G3047" s="11">
        <f>G3052</f>
        <v>34993.33</v>
      </c>
    </row>
    <row r="3048" spans="1:7" x14ac:dyDescent="0.25">
      <c r="A3048" s="12" t="s">
        <v>3031</v>
      </c>
      <c r="B3048" s="13" t="s">
        <v>16</v>
      </c>
      <c r="C3048" s="13" t="s">
        <v>53</v>
      </c>
      <c r="D3048" s="17" t="s">
        <v>3032</v>
      </c>
      <c r="E3048" s="14">
        <v>33.700000000000003</v>
      </c>
      <c r="F3048" s="14">
        <v>110.13</v>
      </c>
      <c r="G3048" s="15">
        <f>ROUND(E3048*F3048,2)</f>
        <v>3711.38</v>
      </c>
    </row>
    <row r="3049" spans="1:7" ht="405" x14ac:dyDescent="0.25">
      <c r="A3049" s="16"/>
      <c r="B3049" s="16"/>
      <c r="C3049" s="16"/>
      <c r="D3049" s="17" t="s">
        <v>3033</v>
      </c>
      <c r="E3049" s="16"/>
      <c r="F3049" s="16"/>
      <c r="G3049" s="16"/>
    </row>
    <row r="3050" spans="1:7" ht="22.5" x14ac:dyDescent="0.25">
      <c r="A3050" s="12" t="s">
        <v>112</v>
      </c>
      <c r="B3050" s="13" t="s">
        <v>16</v>
      </c>
      <c r="C3050" s="13" t="s">
        <v>17</v>
      </c>
      <c r="D3050" s="17" t="s">
        <v>113</v>
      </c>
      <c r="E3050" s="14">
        <v>43.34</v>
      </c>
      <c r="F3050" s="14">
        <v>721.78</v>
      </c>
      <c r="G3050" s="15">
        <f>ROUND(E3050*F3050,2)</f>
        <v>31281.95</v>
      </c>
    </row>
    <row r="3051" spans="1:7" ht="409.5" x14ac:dyDescent="0.25">
      <c r="A3051" s="16"/>
      <c r="B3051" s="16"/>
      <c r="C3051" s="16"/>
      <c r="D3051" s="17" t="s">
        <v>114</v>
      </c>
      <c r="E3051" s="16"/>
      <c r="F3051" s="16"/>
      <c r="G3051" s="16"/>
    </row>
    <row r="3052" spans="1:7" x14ac:dyDescent="0.25">
      <c r="A3052" s="16"/>
      <c r="B3052" s="16"/>
      <c r="C3052" s="16"/>
      <c r="D3052" s="35" t="s">
        <v>3034</v>
      </c>
      <c r="E3052" s="14">
        <v>1</v>
      </c>
      <c r="F3052" s="18">
        <f>G3048+G3050</f>
        <v>34993.33</v>
      </c>
      <c r="G3052" s="18">
        <f>ROUND(E3052*F3052,2)</f>
        <v>34993.33</v>
      </c>
    </row>
    <row r="3053" spans="1:7" ht="0.95" customHeight="1" x14ac:dyDescent="0.25">
      <c r="A3053" s="19"/>
      <c r="B3053" s="19"/>
      <c r="C3053" s="19"/>
      <c r="D3053" s="36"/>
      <c r="E3053" s="19"/>
      <c r="F3053" s="19"/>
      <c r="G3053" s="19"/>
    </row>
    <row r="3054" spans="1:7" x14ac:dyDescent="0.25">
      <c r="A3054" s="10" t="s">
        <v>3035</v>
      </c>
      <c r="B3054" s="10" t="s">
        <v>9</v>
      </c>
      <c r="C3054" s="10" t="s">
        <v>10</v>
      </c>
      <c r="D3054" s="34" t="s">
        <v>3036</v>
      </c>
      <c r="E3054" s="11">
        <f>E3065</f>
        <v>1</v>
      </c>
      <c r="F3054" s="11">
        <f>F3065</f>
        <v>10575.1</v>
      </c>
      <c r="G3054" s="11">
        <f>G3065</f>
        <v>10575.1</v>
      </c>
    </row>
    <row r="3055" spans="1:7" ht="22.5" x14ac:dyDescent="0.25">
      <c r="A3055" s="12" t="s">
        <v>3037</v>
      </c>
      <c r="B3055" s="13" t="s">
        <v>16</v>
      </c>
      <c r="C3055" s="13" t="s">
        <v>87</v>
      </c>
      <c r="D3055" s="17" t="s">
        <v>3038</v>
      </c>
      <c r="E3055" s="14">
        <v>28.54</v>
      </c>
      <c r="F3055" s="14">
        <v>40</v>
      </c>
      <c r="G3055" s="15">
        <f>ROUND(E3055*F3055,2)</f>
        <v>1141.5999999999999</v>
      </c>
    </row>
    <row r="3056" spans="1:7" ht="409.5" x14ac:dyDescent="0.25">
      <c r="A3056" s="16"/>
      <c r="B3056" s="16"/>
      <c r="C3056" s="16"/>
      <c r="D3056" s="17" t="s">
        <v>3039</v>
      </c>
      <c r="E3056" s="16"/>
      <c r="F3056" s="16"/>
      <c r="G3056" s="16"/>
    </row>
    <row r="3057" spans="1:7" ht="22.5" x14ac:dyDescent="0.25">
      <c r="A3057" s="12" t="s">
        <v>3040</v>
      </c>
      <c r="B3057" s="13" t="s">
        <v>16</v>
      </c>
      <c r="C3057" s="13" t="s">
        <v>53</v>
      </c>
      <c r="D3057" s="17" t="s">
        <v>3041</v>
      </c>
      <c r="E3057" s="14">
        <v>78.069999999999993</v>
      </c>
      <c r="F3057" s="14">
        <v>100.78</v>
      </c>
      <c r="G3057" s="15">
        <f>ROUND(E3057*F3057,2)</f>
        <v>7867.89</v>
      </c>
    </row>
    <row r="3058" spans="1:7" ht="409.5" x14ac:dyDescent="0.25">
      <c r="A3058" s="16"/>
      <c r="B3058" s="16"/>
      <c r="C3058" s="16"/>
      <c r="D3058" s="17" t="s">
        <v>3042</v>
      </c>
      <c r="E3058" s="16"/>
      <c r="F3058" s="16"/>
      <c r="G3058" s="16"/>
    </row>
    <row r="3059" spans="1:7" x14ac:dyDescent="0.25">
      <c r="A3059" s="12" t="s">
        <v>3043</v>
      </c>
      <c r="B3059" s="13" t="s">
        <v>16</v>
      </c>
      <c r="C3059" s="13" t="s">
        <v>87</v>
      </c>
      <c r="D3059" s="17" t="s">
        <v>139</v>
      </c>
      <c r="E3059" s="14">
        <v>71.66</v>
      </c>
      <c r="F3059" s="14">
        <v>7.84</v>
      </c>
      <c r="G3059" s="15">
        <f>ROUND(E3059*F3059,2)</f>
        <v>561.80999999999995</v>
      </c>
    </row>
    <row r="3060" spans="1:7" ht="191.25" x14ac:dyDescent="0.25">
      <c r="A3060" s="16"/>
      <c r="B3060" s="16"/>
      <c r="C3060" s="16"/>
      <c r="D3060" s="17" t="s">
        <v>140</v>
      </c>
      <c r="E3060" s="16"/>
      <c r="F3060" s="16"/>
      <c r="G3060" s="16"/>
    </row>
    <row r="3061" spans="1:7" ht="22.5" x14ac:dyDescent="0.25">
      <c r="A3061" s="12" t="s">
        <v>135</v>
      </c>
      <c r="B3061" s="13" t="s">
        <v>16</v>
      </c>
      <c r="C3061" s="13" t="s">
        <v>87</v>
      </c>
      <c r="D3061" s="17" t="s">
        <v>136</v>
      </c>
      <c r="E3061" s="14">
        <v>71.66</v>
      </c>
      <c r="F3061" s="14">
        <v>10.18</v>
      </c>
      <c r="G3061" s="15">
        <f>ROUND(E3061*F3061,2)</f>
        <v>729.5</v>
      </c>
    </row>
    <row r="3062" spans="1:7" ht="202.5" x14ac:dyDescent="0.25">
      <c r="A3062" s="16"/>
      <c r="B3062" s="16"/>
      <c r="C3062" s="16"/>
      <c r="D3062" s="17" t="s">
        <v>137</v>
      </c>
      <c r="E3062" s="16"/>
      <c r="F3062" s="16"/>
      <c r="G3062" s="16"/>
    </row>
    <row r="3063" spans="1:7" x14ac:dyDescent="0.25">
      <c r="A3063" s="12" t="s">
        <v>3044</v>
      </c>
      <c r="B3063" s="13" t="s">
        <v>16</v>
      </c>
      <c r="C3063" s="13" t="s">
        <v>142</v>
      </c>
      <c r="D3063" s="17" t="s">
        <v>143</v>
      </c>
      <c r="E3063" s="14">
        <v>4.5999999999999996</v>
      </c>
      <c r="F3063" s="14">
        <v>59.63</v>
      </c>
      <c r="G3063" s="15">
        <f>ROUND(E3063*F3063,2)</f>
        <v>274.3</v>
      </c>
    </row>
    <row r="3064" spans="1:7" ht="247.5" x14ac:dyDescent="0.25">
      <c r="A3064" s="16"/>
      <c r="B3064" s="16"/>
      <c r="C3064" s="16"/>
      <c r="D3064" s="17" t="s">
        <v>3045</v>
      </c>
      <c r="E3064" s="16"/>
      <c r="F3064" s="16"/>
      <c r="G3064" s="16"/>
    </row>
    <row r="3065" spans="1:7" x14ac:dyDescent="0.25">
      <c r="A3065" s="16"/>
      <c r="B3065" s="16"/>
      <c r="C3065" s="16"/>
      <c r="D3065" s="35" t="s">
        <v>3046</v>
      </c>
      <c r="E3065" s="14">
        <v>1</v>
      </c>
      <c r="F3065" s="18">
        <f>G3055+G3057+G3059+G3061+G3063</f>
        <v>10575.1</v>
      </c>
      <c r="G3065" s="18">
        <f>ROUND(E3065*F3065,2)</f>
        <v>10575.1</v>
      </c>
    </row>
    <row r="3066" spans="1:7" ht="0.95" customHeight="1" x14ac:dyDescent="0.25">
      <c r="A3066" s="19"/>
      <c r="B3066" s="19"/>
      <c r="C3066" s="19"/>
      <c r="D3066" s="36"/>
      <c r="E3066" s="19"/>
      <c r="F3066" s="19"/>
      <c r="G3066" s="19"/>
    </row>
    <row r="3067" spans="1:7" x14ac:dyDescent="0.25">
      <c r="A3067" s="10" t="s">
        <v>3047</v>
      </c>
      <c r="B3067" s="10" t="s">
        <v>9</v>
      </c>
      <c r="C3067" s="10" t="s">
        <v>10</v>
      </c>
      <c r="D3067" s="34" t="s">
        <v>172</v>
      </c>
      <c r="E3067" s="11">
        <f>E3069</f>
        <v>1</v>
      </c>
      <c r="F3067" s="11">
        <f>F3069</f>
        <v>2363.56</v>
      </c>
      <c r="G3067" s="11">
        <f>G3069</f>
        <v>2363.56</v>
      </c>
    </row>
    <row r="3068" spans="1:7" x14ac:dyDescent="0.25">
      <c r="A3068" s="12" t="s">
        <v>3048</v>
      </c>
      <c r="B3068" s="13" t="s">
        <v>16</v>
      </c>
      <c r="C3068" s="13" t="s">
        <v>53</v>
      </c>
      <c r="D3068" s="17" t="s">
        <v>3049</v>
      </c>
      <c r="E3068" s="14">
        <v>101.18</v>
      </c>
      <c r="F3068" s="14">
        <v>23.36</v>
      </c>
      <c r="G3068" s="15">
        <f>ROUND(E3068*F3068,2)</f>
        <v>2363.56</v>
      </c>
    </row>
    <row r="3069" spans="1:7" x14ac:dyDescent="0.25">
      <c r="A3069" s="16"/>
      <c r="B3069" s="16"/>
      <c r="C3069" s="16"/>
      <c r="D3069" s="35" t="s">
        <v>3050</v>
      </c>
      <c r="E3069" s="14">
        <v>1</v>
      </c>
      <c r="F3069" s="18">
        <f>G3068</f>
        <v>2363.56</v>
      </c>
      <c r="G3069" s="18">
        <f>ROUND(E3069*F3069,2)</f>
        <v>2363.56</v>
      </c>
    </row>
    <row r="3070" spans="1:7" ht="0.95" customHeight="1" x14ac:dyDescent="0.25">
      <c r="A3070" s="19"/>
      <c r="B3070" s="19"/>
      <c r="C3070" s="19"/>
      <c r="D3070" s="36"/>
      <c r="E3070" s="19"/>
      <c r="F3070" s="19"/>
      <c r="G3070" s="19"/>
    </row>
    <row r="3071" spans="1:7" x14ac:dyDescent="0.25">
      <c r="A3071" s="10" t="s">
        <v>3051</v>
      </c>
      <c r="B3071" s="10" t="s">
        <v>9</v>
      </c>
      <c r="C3071" s="10" t="s">
        <v>10</v>
      </c>
      <c r="D3071" s="34" t="s">
        <v>404</v>
      </c>
      <c r="E3071" s="11">
        <f>E3074</f>
        <v>1</v>
      </c>
      <c r="F3071" s="11">
        <f>F3074</f>
        <v>2851.91</v>
      </c>
      <c r="G3071" s="11">
        <f>G3074</f>
        <v>2851.91</v>
      </c>
    </row>
    <row r="3072" spans="1:7" x14ac:dyDescent="0.25">
      <c r="A3072" s="12" t="s">
        <v>3052</v>
      </c>
      <c r="B3072" s="13" t="s">
        <v>16</v>
      </c>
      <c r="C3072" s="13" t="s">
        <v>87</v>
      </c>
      <c r="D3072" s="17" t="s">
        <v>408</v>
      </c>
      <c r="E3072" s="14">
        <v>36.270000000000003</v>
      </c>
      <c r="F3072" s="14">
        <v>78.63</v>
      </c>
      <c r="G3072" s="15">
        <f>ROUND(E3072*F3072,2)</f>
        <v>2851.91</v>
      </c>
    </row>
    <row r="3073" spans="1:7" ht="409.5" x14ac:dyDescent="0.25">
      <c r="A3073" s="16"/>
      <c r="B3073" s="16"/>
      <c r="C3073" s="16"/>
      <c r="D3073" s="17" t="s">
        <v>3053</v>
      </c>
      <c r="E3073" s="16"/>
      <c r="F3073" s="16"/>
      <c r="G3073" s="16"/>
    </row>
    <row r="3074" spans="1:7" x14ac:dyDescent="0.25">
      <c r="A3074" s="16"/>
      <c r="B3074" s="16"/>
      <c r="C3074" s="16"/>
      <c r="D3074" s="35" t="s">
        <v>3054</v>
      </c>
      <c r="E3074" s="14">
        <v>1</v>
      </c>
      <c r="F3074" s="18">
        <f>G3072</f>
        <v>2851.91</v>
      </c>
      <c r="G3074" s="18">
        <f>ROUND(E3074*F3074,2)</f>
        <v>2851.91</v>
      </c>
    </row>
    <row r="3075" spans="1:7" ht="0.95" customHeight="1" x14ac:dyDescent="0.25">
      <c r="A3075" s="19"/>
      <c r="B3075" s="19"/>
      <c r="C3075" s="19"/>
      <c r="D3075" s="36"/>
      <c r="E3075" s="19"/>
      <c r="F3075" s="19"/>
      <c r="G3075" s="19"/>
    </row>
    <row r="3076" spans="1:7" x14ac:dyDescent="0.25">
      <c r="A3076" s="10" t="s">
        <v>3055</v>
      </c>
      <c r="B3076" s="10" t="s">
        <v>9</v>
      </c>
      <c r="C3076" s="10" t="s">
        <v>10</v>
      </c>
      <c r="D3076" s="34" t="s">
        <v>3056</v>
      </c>
      <c r="E3076" s="11">
        <f>E3098</f>
        <v>1</v>
      </c>
      <c r="F3076" s="11">
        <f>F3098</f>
        <v>8526.15</v>
      </c>
      <c r="G3076" s="11">
        <f>G3098</f>
        <v>8526.15</v>
      </c>
    </row>
    <row r="3077" spans="1:7" x14ac:dyDescent="0.25">
      <c r="A3077" s="12" t="s">
        <v>145</v>
      </c>
      <c r="B3077" s="13" t="s">
        <v>16</v>
      </c>
      <c r="C3077" s="13" t="s">
        <v>142</v>
      </c>
      <c r="D3077" s="17" t="s">
        <v>146</v>
      </c>
      <c r="E3077" s="14">
        <v>9.3000000000000007</v>
      </c>
      <c r="F3077" s="14">
        <v>50.85</v>
      </c>
      <c r="G3077" s="15">
        <f>ROUND(E3077*F3077,2)</f>
        <v>472.91</v>
      </c>
    </row>
    <row r="3078" spans="1:7" ht="337.5" x14ac:dyDescent="0.25">
      <c r="A3078" s="16"/>
      <c r="B3078" s="16"/>
      <c r="C3078" s="16"/>
      <c r="D3078" s="17" t="s">
        <v>147</v>
      </c>
      <c r="E3078" s="16"/>
      <c r="F3078" s="16"/>
      <c r="G3078" s="16"/>
    </row>
    <row r="3079" spans="1:7" x14ac:dyDescent="0.25">
      <c r="A3079" s="12" t="s">
        <v>3057</v>
      </c>
      <c r="B3079" s="13" t="s">
        <v>16</v>
      </c>
      <c r="C3079" s="13" t="s">
        <v>87</v>
      </c>
      <c r="D3079" s="17" t="s">
        <v>3058</v>
      </c>
      <c r="E3079" s="14">
        <v>12.56</v>
      </c>
      <c r="F3079" s="14">
        <v>30.7</v>
      </c>
      <c r="G3079" s="15">
        <f>ROUND(E3079*F3079,2)</f>
        <v>385.59</v>
      </c>
    </row>
    <row r="3080" spans="1:7" ht="292.5" x14ac:dyDescent="0.25">
      <c r="A3080" s="16"/>
      <c r="B3080" s="16"/>
      <c r="C3080" s="16"/>
      <c r="D3080" s="17" t="s">
        <v>3059</v>
      </c>
      <c r="E3080" s="16"/>
      <c r="F3080" s="16"/>
      <c r="G3080" s="16"/>
    </row>
    <row r="3081" spans="1:7" ht="22.5" x14ac:dyDescent="0.25">
      <c r="A3081" s="12" t="s">
        <v>3060</v>
      </c>
      <c r="B3081" s="13" t="s">
        <v>16</v>
      </c>
      <c r="C3081" s="13" t="s">
        <v>53</v>
      </c>
      <c r="D3081" s="17" t="s">
        <v>3061</v>
      </c>
      <c r="E3081" s="14">
        <v>15.1</v>
      </c>
      <c r="F3081" s="14">
        <v>13.72</v>
      </c>
      <c r="G3081" s="15">
        <f>ROUND(E3081*F3081,2)</f>
        <v>207.17</v>
      </c>
    </row>
    <row r="3082" spans="1:7" ht="135" x14ac:dyDescent="0.25">
      <c r="A3082" s="16"/>
      <c r="B3082" s="16"/>
      <c r="C3082" s="16"/>
      <c r="D3082" s="17" t="s">
        <v>247</v>
      </c>
      <c r="E3082" s="16"/>
      <c r="F3082" s="16"/>
      <c r="G3082" s="16"/>
    </row>
    <row r="3083" spans="1:7" x14ac:dyDescent="0.25">
      <c r="A3083" s="12" t="s">
        <v>3062</v>
      </c>
      <c r="B3083" s="13" t="s">
        <v>16</v>
      </c>
      <c r="C3083" s="13" t="s">
        <v>53</v>
      </c>
      <c r="D3083" s="17" t="s">
        <v>257</v>
      </c>
      <c r="E3083" s="14">
        <v>128.4</v>
      </c>
      <c r="F3083" s="14">
        <v>13.72</v>
      </c>
      <c r="G3083" s="15">
        <f>ROUND(E3083*F3083,2)</f>
        <v>1761.65</v>
      </c>
    </row>
    <row r="3084" spans="1:7" ht="101.25" x14ac:dyDescent="0.25">
      <c r="A3084" s="16"/>
      <c r="B3084" s="16"/>
      <c r="C3084" s="16"/>
      <c r="D3084" s="17" t="s">
        <v>250</v>
      </c>
      <c r="E3084" s="16"/>
      <c r="F3084" s="16"/>
      <c r="G3084" s="16"/>
    </row>
    <row r="3085" spans="1:7" ht="22.5" x14ac:dyDescent="0.25">
      <c r="A3085" s="12" t="s">
        <v>161</v>
      </c>
      <c r="B3085" s="13" t="s">
        <v>16</v>
      </c>
      <c r="C3085" s="13" t="s">
        <v>53</v>
      </c>
      <c r="D3085" s="17" t="s">
        <v>162</v>
      </c>
      <c r="E3085" s="14">
        <v>34.630000000000003</v>
      </c>
      <c r="F3085" s="14">
        <v>23.77</v>
      </c>
      <c r="G3085" s="15">
        <f>ROUND(E3085*F3085,2)</f>
        <v>823.16</v>
      </c>
    </row>
    <row r="3086" spans="1:7" ht="78.75" x14ac:dyDescent="0.25">
      <c r="A3086" s="16"/>
      <c r="B3086" s="16"/>
      <c r="C3086" s="16"/>
      <c r="D3086" s="17" t="s">
        <v>163</v>
      </c>
      <c r="E3086" s="16"/>
      <c r="F3086" s="16"/>
      <c r="G3086" s="16"/>
    </row>
    <row r="3087" spans="1:7" x14ac:dyDescent="0.25">
      <c r="A3087" s="12" t="s">
        <v>329</v>
      </c>
      <c r="B3087" s="13" t="s">
        <v>16</v>
      </c>
      <c r="C3087" s="13" t="s">
        <v>87</v>
      </c>
      <c r="D3087" s="17" t="s">
        <v>330</v>
      </c>
      <c r="E3087" s="14">
        <v>27.66</v>
      </c>
      <c r="F3087" s="14">
        <v>62.36</v>
      </c>
      <c r="G3087" s="15">
        <f>ROUND(E3087*F3087,2)</f>
        <v>1724.88</v>
      </c>
    </row>
    <row r="3088" spans="1:7" ht="157.5" x14ac:dyDescent="0.25">
      <c r="A3088" s="16"/>
      <c r="B3088" s="16"/>
      <c r="C3088" s="16"/>
      <c r="D3088" s="17" t="s">
        <v>331</v>
      </c>
      <c r="E3088" s="16"/>
      <c r="F3088" s="16"/>
      <c r="G3088" s="16"/>
    </row>
    <row r="3089" spans="1:7" x14ac:dyDescent="0.25">
      <c r="A3089" s="12" t="s">
        <v>2674</v>
      </c>
      <c r="B3089" s="13" t="s">
        <v>16</v>
      </c>
      <c r="C3089" s="13" t="s">
        <v>53</v>
      </c>
      <c r="D3089" s="17" t="s">
        <v>2675</v>
      </c>
      <c r="E3089" s="14">
        <v>29.02</v>
      </c>
      <c r="F3089" s="14">
        <v>14.52</v>
      </c>
      <c r="G3089" s="15">
        <f>ROUND(E3089*F3089,2)</f>
        <v>421.37</v>
      </c>
    </row>
    <row r="3090" spans="1:7" ht="168.75" x14ac:dyDescent="0.25">
      <c r="A3090" s="16"/>
      <c r="B3090" s="16"/>
      <c r="C3090" s="16"/>
      <c r="D3090" s="17" t="s">
        <v>313</v>
      </c>
      <c r="E3090" s="16"/>
      <c r="F3090" s="16"/>
      <c r="G3090" s="16"/>
    </row>
    <row r="3091" spans="1:7" x14ac:dyDescent="0.25">
      <c r="A3091" s="12" t="s">
        <v>363</v>
      </c>
      <c r="B3091" s="13" t="s">
        <v>16</v>
      </c>
      <c r="C3091" s="13" t="s">
        <v>53</v>
      </c>
      <c r="D3091" s="17" t="s">
        <v>364</v>
      </c>
      <c r="E3091" s="14">
        <v>16.29</v>
      </c>
      <c r="F3091" s="14">
        <v>62.17</v>
      </c>
      <c r="G3091" s="15">
        <f>ROUND(E3091*F3091,2)</f>
        <v>1012.75</v>
      </c>
    </row>
    <row r="3092" spans="1:7" ht="225" x14ac:dyDescent="0.25">
      <c r="A3092" s="16"/>
      <c r="B3092" s="16"/>
      <c r="C3092" s="16"/>
      <c r="D3092" s="17" t="s">
        <v>365</v>
      </c>
      <c r="E3092" s="16"/>
      <c r="F3092" s="16"/>
      <c r="G3092" s="16"/>
    </row>
    <row r="3093" spans="1:7" x14ac:dyDescent="0.25">
      <c r="A3093" s="12" t="s">
        <v>3063</v>
      </c>
      <c r="B3093" s="13" t="s">
        <v>16</v>
      </c>
      <c r="C3093" s="13" t="s">
        <v>53</v>
      </c>
      <c r="D3093" s="17" t="s">
        <v>3064</v>
      </c>
      <c r="E3093" s="14">
        <v>156.06</v>
      </c>
      <c r="F3093" s="14">
        <v>3.98</v>
      </c>
      <c r="G3093" s="15">
        <f>ROUND(E3093*F3093,2)</f>
        <v>621.12</v>
      </c>
    </row>
    <row r="3094" spans="1:7" ht="247.5" x14ac:dyDescent="0.25">
      <c r="A3094" s="16"/>
      <c r="B3094" s="16"/>
      <c r="C3094" s="16"/>
      <c r="D3094" s="17" t="s">
        <v>3065</v>
      </c>
      <c r="E3094" s="16"/>
      <c r="F3094" s="16"/>
      <c r="G3094" s="16"/>
    </row>
    <row r="3095" spans="1:7" x14ac:dyDescent="0.25">
      <c r="A3095" s="12" t="s">
        <v>3066</v>
      </c>
      <c r="B3095" s="13" t="s">
        <v>16</v>
      </c>
      <c r="C3095" s="13" t="s">
        <v>441</v>
      </c>
      <c r="D3095" s="17" t="s">
        <v>3067</v>
      </c>
      <c r="E3095" s="14">
        <v>6.59</v>
      </c>
      <c r="F3095" s="14">
        <v>102.13</v>
      </c>
      <c r="G3095" s="15">
        <f>ROUND(E3095*F3095,2)</f>
        <v>673.04</v>
      </c>
    </row>
    <row r="3096" spans="1:7" x14ac:dyDescent="0.25">
      <c r="A3096" s="12" t="s">
        <v>654</v>
      </c>
      <c r="B3096" s="13" t="s">
        <v>16</v>
      </c>
      <c r="C3096" s="13" t="s">
        <v>53</v>
      </c>
      <c r="D3096" s="17" t="s">
        <v>655</v>
      </c>
      <c r="E3096" s="14">
        <v>41.22</v>
      </c>
      <c r="F3096" s="14">
        <v>10.25</v>
      </c>
      <c r="G3096" s="15">
        <f>ROUND(E3096*F3096,2)</f>
        <v>422.51</v>
      </c>
    </row>
    <row r="3097" spans="1:7" ht="78.75" x14ac:dyDescent="0.25">
      <c r="A3097" s="16"/>
      <c r="B3097" s="16"/>
      <c r="C3097" s="16"/>
      <c r="D3097" s="17" t="s">
        <v>656</v>
      </c>
      <c r="E3097" s="16"/>
      <c r="F3097" s="16"/>
      <c r="G3097" s="16"/>
    </row>
    <row r="3098" spans="1:7" x14ac:dyDescent="0.25">
      <c r="A3098" s="16"/>
      <c r="B3098" s="16"/>
      <c r="C3098" s="16"/>
      <c r="D3098" s="35" t="s">
        <v>3068</v>
      </c>
      <c r="E3098" s="14">
        <v>1</v>
      </c>
      <c r="F3098" s="18">
        <f>G3077+G3079+G3081+G3083+G3085+G3087+G3089+G3091+G3093+G3095+G3096</f>
        <v>8526.15</v>
      </c>
      <c r="G3098" s="18">
        <f>ROUND(E3098*F3098,2)</f>
        <v>8526.15</v>
      </c>
    </row>
    <row r="3099" spans="1:7" ht="0.95" customHeight="1" x14ac:dyDescent="0.25">
      <c r="A3099" s="19"/>
      <c r="B3099" s="19"/>
      <c r="C3099" s="19"/>
      <c r="D3099" s="36"/>
      <c r="E3099" s="19"/>
      <c r="F3099" s="19"/>
      <c r="G3099" s="19"/>
    </row>
    <row r="3100" spans="1:7" x14ac:dyDescent="0.25">
      <c r="A3100" s="10" t="s">
        <v>3069</v>
      </c>
      <c r="B3100" s="10" t="s">
        <v>9</v>
      </c>
      <c r="C3100" s="10" t="s">
        <v>10</v>
      </c>
      <c r="D3100" s="34" t="s">
        <v>3070</v>
      </c>
      <c r="E3100" s="11">
        <f>E3115</f>
        <v>1</v>
      </c>
      <c r="F3100" s="11">
        <f>F3115</f>
        <v>5336.11</v>
      </c>
      <c r="G3100" s="11">
        <f>G3115</f>
        <v>5336.11</v>
      </c>
    </row>
    <row r="3101" spans="1:7" x14ac:dyDescent="0.25">
      <c r="A3101" s="20" t="s">
        <v>3071</v>
      </c>
      <c r="B3101" s="20" t="s">
        <v>9</v>
      </c>
      <c r="C3101" s="20" t="s">
        <v>10</v>
      </c>
      <c r="D3101" s="37" t="s">
        <v>534</v>
      </c>
      <c r="E3101" s="21">
        <f>E3106</f>
        <v>1</v>
      </c>
      <c r="F3101" s="21">
        <f>F3106</f>
        <v>985.76</v>
      </c>
      <c r="G3101" s="21">
        <f>G3106</f>
        <v>985.76</v>
      </c>
    </row>
    <row r="3102" spans="1:7" x14ac:dyDescent="0.25">
      <c r="A3102" s="12" t="s">
        <v>3072</v>
      </c>
      <c r="B3102" s="13" t="s">
        <v>16</v>
      </c>
      <c r="C3102" s="13" t="s">
        <v>10</v>
      </c>
      <c r="D3102" s="17" t="s">
        <v>543</v>
      </c>
      <c r="E3102" s="14">
        <v>2</v>
      </c>
      <c r="F3102" s="14">
        <v>212.75</v>
      </c>
      <c r="G3102" s="15">
        <f>ROUND(E3102*F3102,2)</f>
        <v>425.5</v>
      </c>
    </row>
    <row r="3103" spans="1:7" ht="225" x14ac:dyDescent="0.25">
      <c r="A3103" s="16"/>
      <c r="B3103" s="16"/>
      <c r="C3103" s="16"/>
      <c r="D3103" s="17" t="s">
        <v>544</v>
      </c>
      <c r="E3103" s="16"/>
      <c r="F3103" s="16"/>
      <c r="G3103" s="16"/>
    </row>
    <row r="3104" spans="1:7" x14ac:dyDescent="0.25">
      <c r="A3104" s="12" t="s">
        <v>3073</v>
      </c>
      <c r="B3104" s="13" t="s">
        <v>16</v>
      </c>
      <c r="C3104" s="13" t="s">
        <v>10</v>
      </c>
      <c r="D3104" s="17" t="s">
        <v>561</v>
      </c>
      <c r="E3104" s="14">
        <v>2</v>
      </c>
      <c r="F3104" s="14">
        <v>280.13</v>
      </c>
      <c r="G3104" s="15">
        <f>ROUND(E3104*F3104,2)</f>
        <v>560.26</v>
      </c>
    </row>
    <row r="3105" spans="1:7" ht="292.5" x14ac:dyDescent="0.25">
      <c r="A3105" s="16"/>
      <c r="B3105" s="16"/>
      <c r="C3105" s="16"/>
      <c r="D3105" s="17" t="s">
        <v>562</v>
      </c>
      <c r="E3105" s="16"/>
      <c r="F3105" s="16"/>
      <c r="G3105" s="16"/>
    </row>
    <row r="3106" spans="1:7" x14ac:dyDescent="0.25">
      <c r="A3106" s="16"/>
      <c r="B3106" s="16"/>
      <c r="C3106" s="16"/>
      <c r="D3106" s="35" t="s">
        <v>3074</v>
      </c>
      <c r="E3106" s="14">
        <v>1</v>
      </c>
      <c r="F3106" s="18">
        <f>G3102+G3104</f>
        <v>985.76</v>
      </c>
      <c r="G3106" s="18">
        <f>ROUND(E3106*F3106,2)</f>
        <v>985.76</v>
      </c>
    </row>
    <row r="3107" spans="1:7" ht="0.95" customHeight="1" x14ac:dyDescent="0.25">
      <c r="A3107" s="19"/>
      <c r="B3107" s="19"/>
      <c r="C3107" s="19"/>
      <c r="D3107" s="36"/>
      <c r="E3107" s="19"/>
      <c r="F3107" s="19"/>
      <c r="G3107" s="19"/>
    </row>
    <row r="3108" spans="1:7" x14ac:dyDescent="0.25">
      <c r="A3108" s="20" t="s">
        <v>3075</v>
      </c>
      <c r="B3108" s="20" t="s">
        <v>9</v>
      </c>
      <c r="C3108" s="20" t="s">
        <v>10</v>
      </c>
      <c r="D3108" s="37" t="s">
        <v>3076</v>
      </c>
      <c r="E3108" s="21">
        <f>E3113</f>
        <v>1</v>
      </c>
      <c r="F3108" s="21">
        <f>F3113</f>
        <v>4350.3500000000004</v>
      </c>
      <c r="G3108" s="21">
        <f>G3113</f>
        <v>4350.3500000000004</v>
      </c>
    </row>
    <row r="3109" spans="1:7" x14ac:dyDescent="0.25">
      <c r="A3109" s="12" t="s">
        <v>3077</v>
      </c>
      <c r="B3109" s="13" t="s">
        <v>16</v>
      </c>
      <c r="C3109" s="13" t="s">
        <v>152</v>
      </c>
      <c r="D3109" s="17" t="s">
        <v>3078</v>
      </c>
      <c r="E3109" s="14">
        <v>1</v>
      </c>
      <c r="F3109" s="14">
        <v>1371.72</v>
      </c>
      <c r="G3109" s="15">
        <f>ROUND(E3109*F3109,2)</f>
        <v>1371.72</v>
      </c>
    </row>
    <row r="3110" spans="1:7" ht="180" x14ac:dyDescent="0.25">
      <c r="A3110" s="16"/>
      <c r="B3110" s="16"/>
      <c r="C3110" s="16"/>
      <c r="D3110" s="17" t="s">
        <v>3079</v>
      </c>
      <c r="E3110" s="16"/>
      <c r="F3110" s="16"/>
      <c r="G3110" s="16"/>
    </row>
    <row r="3111" spans="1:7" x14ac:dyDescent="0.25">
      <c r="A3111" s="12" t="s">
        <v>3080</v>
      </c>
      <c r="B3111" s="13" t="s">
        <v>16</v>
      </c>
      <c r="C3111" s="13" t="s">
        <v>152</v>
      </c>
      <c r="D3111" s="17" t="s">
        <v>3081</v>
      </c>
      <c r="E3111" s="14">
        <v>1</v>
      </c>
      <c r="F3111" s="14">
        <v>2978.63</v>
      </c>
      <c r="G3111" s="15">
        <f>ROUND(E3111*F3111,2)</f>
        <v>2978.63</v>
      </c>
    </row>
    <row r="3112" spans="1:7" ht="180" x14ac:dyDescent="0.25">
      <c r="A3112" s="16"/>
      <c r="B3112" s="16"/>
      <c r="C3112" s="16"/>
      <c r="D3112" s="17" t="s">
        <v>3082</v>
      </c>
      <c r="E3112" s="16"/>
      <c r="F3112" s="16"/>
      <c r="G3112" s="16"/>
    </row>
    <row r="3113" spans="1:7" x14ac:dyDescent="0.25">
      <c r="A3113" s="16"/>
      <c r="B3113" s="16"/>
      <c r="C3113" s="16"/>
      <c r="D3113" s="35" t="s">
        <v>3083</v>
      </c>
      <c r="E3113" s="14">
        <v>1</v>
      </c>
      <c r="F3113" s="18">
        <f>G3109+G3111</f>
        <v>4350.3500000000004</v>
      </c>
      <c r="G3113" s="18">
        <f>ROUND(E3113*F3113,2)</f>
        <v>4350.3500000000004</v>
      </c>
    </row>
    <row r="3114" spans="1:7" ht="0.95" customHeight="1" x14ac:dyDescent="0.25">
      <c r="A3114" s="19"/>
      <c r="B3114" s="19"/>
      <c r="C3114" s="19"/>
      <c r="D3114" s="36"/>
      <c r="E3114" s="19"/>
      <c r="F3114" s="19"/>
      <c r="G3114" s="19"/>
    </row>
    <row r="3115" spans="1:7" x14ac:dyDescent="0.25">
      <c r="A3115" s="16"/>
      <c r="B3115" s="16"/>
      <c r="C3115" s="16"/>
      <c r="D3115" s="35" t="s">
        <v>3084</v>
      </c>
      <c r="E3115" s="14">
        <v>1</v>
      </c>
      <c r="F3115" s="18">
        <f>G3101+G3108</f>
        <v>5336.11</v>
      </c>
      <c r="G3115" s="18">
        <f>ROUND(E3115*F3115,2)</f>
        <v>5336.11</v>
      </c>
    </row>
    <row r="3116" spans="1:7" ht="0.95" customHeight="1" x14ac:dyDescent="0.25">
      <c r="A3116" s="19"/>
      <c r="B3116" s="19"/>
      <c r="C3116" s="19"/>
      <c r="D3116" s="36"/>
      <c r="E3116" s="19"/>
      <c r="F3116" s="19"/>
      <c r="G3116" s="19"/>
    </row>
    <row r="3117" spans="1:7" x14ac:dyDescent="0.25">
      <c r="A3117" s="10" t="s">
        <v>3085</v>
      </c>
      <c r="B3117" s="10" t="s">
        <v>9</v>
      </c>
      <c r="C3117" s="10" t="s">
        <v>10</v>
      </c>
      <c r="D3117" s="34" t="s">
        <v>2457</v>
      </c>
      <c r="E3117" s="11">
        <f>E3135</f>
        <v>1</v>
      </c>
      <c r="F3117" s="11">
        <f>F3135</f>
        <v>2552.69</v>
      </c>
      <c r="G3117" s="11">
        <f>G3135</f>
        <v>2552.69</v>
      </c>
    </row>
    <row r="3118" spans="1:7" x14ac:dyDescent="0.25">
      <c r="A3118" s="12" t="s">
        <v>3086</v>
      </c>
      <c r="B3118" s="13" t="s">
        <v>16</v>
      </c>
      <c r="C3118" s="13" t="s">
        <v>152</v>
      </c>
      <c r="D3118" s="17" t="s">
        <v>3087</v>
      </c>
      <c r="E3118" s="14">
        <v>1</v>
      </c>
      <c r="F3118" s="14">
        <v>525.74</v>
      </c>
      <c r="G3118" s="15">
        <f>ROUND(E3118*F3118,2)</f>
        <v>525.74</v>
      </c>
    </row>
    <row r="3119" spans="1:7" ht="326.25" x14ac:dyDescent="0.25">
      <c r="A3119" s="16"/>
      <c r="B3119" s="16"/>
      <c r="C3119" s="16"/>
      <c r="D3119" s="17" t="s">
        <v>2493</v>
      </c>
      <c r="E3119" s="16"/>
      <c r="F3119" s="16"/>
      <c r="G3119" s="16"/>
    </row>
    <row r="3120" spans="1:7" x14ac:dyDescent="0.25">
      <c r="A3120" s="12" t="s">
        <v>3088</v>
      </c>
      <c r="B3120" s="13" t="s">
        <v>16</v>
      </c>
      <c r="C3120" s="13" t="s">
        <v>152</v>
      </c>
      <c r="D3120" s="17" t="s">
        <v>3089</v>
      </c>
      <c r="E3120" s="14">
        <v>2</v>
      </c>
      <c r="F3120" s="14">
        <v>136.44999999999999</v>
      </c>
      <c r="G3120" s="15">
        <f>ROUND(E3120*F3120,2)</f>
        <v>272.89999999999998</v>
      </c>
    </row>
    <row r="3121" spans="1:7" ht="236.25" x14ac:dyDescent="0.25">
      <c r="A3121" s="16"/>
      <c r="B3121" s="16"/>
      <c r="C3121" s="16"/>
      <c r="D3121" s="17" t="s">
        <v>2496</v>
      </c>
      <c r="E3121" s="16"/>
      <c r="F3121" s="16"/>
      <c r="G3121" s="16"/>
    </row>
    <row r="3122" spans="1:7" x14ac:dyDescent="0.25">
      <c r="A3122" s="12" t="s">
        <v>3090</v>
      </c>
      <c r="B3122" s="13" t="s">
        <v>16</v>
      </c>
      <c r="C3122" s="13" t="s">
        <v>152</v>
      </c>
      <c r="D3122" s="17" t="s">
        <v>3091</v>
      </c>
      <c r="E3122" s="14">
        <v>1</v>
      </c>
      <c r="F3122" s="14">
        <v>358.61</v>
      </c>
      <c r="G3122" s="15">
        <f>ROUND(E3122*F3122,2)</f>
        <v>358.61</v>
      </c>
    </row>
    <row r="3123" spans="1:7" ht="405" x14ac:dyDescent="0.25">
      <c r="A3123" s="16"/>
      <c r="B3123" s="16"/>
      <c r="C3123" s="16"/>
      <c r="D3123" s="17" t="s">
        <v>3092</v>
      </c>
      <c r="E3123" s="16"/>
      <c r="F3123" s="16"/>
      <c r="G3123" s="16"/>
    </row>
    <row r="3124" spans="1:7" x14ac:dyDescent="0.25">
      <c r="A3124" s="12" t="s">
        <v>3093</v>
      </c>
      <c r="B3124" s="13" t="s">
        <v>16</v>
      </c>
      <c r="C3124" s="13" t="s">
        <v>152</v>
      </c>
      <c r="D3124" s="17" t="s">
        <v>3094</v>
      </c>
      <c r="E3124" s="14">
        <v>1</v>
      </c>
      <c r="F3124" s="14">
        <v>136.44999999999999</v>
      </c>
      <c r="G3124" s="15">
        <f>ROUND(E3124*F3124,2)</f>
        <v>136.44999999999999</v>
      </c>
    </row>
    <row r="3125" spans="1:7" ht="258.75" x14ac:dyDescent="0.25">
      <c r="A3125" s="16"/>
      <c r="B3125" s="16"/>
      <c r="C3125" s="16"/>
      <c r="D3125" s="17" t="s">
        <v>2472</v>
      </c>
      <c r="E3125" s="16"/>
      <c r="F3125" s="16"/>
      <c r="G3125" s="16"/>
    </row>
    <row r="3126" spans="1:7" x14ac:dyDescent="0.25">
      <c r="A3126" s="12" t="s">
        <v>3095</v>
      </c>
      <c r="B3126" s="13" t="s">
        <v>16</v>
      </c>
      <c r="C3126" s="13" t="s">
        <v>152</v>
      </c>
      <c r="D3126" s="17" t="s">
        <v>3096</v>
      </c>
      <c r="E3126" s="14">
        <v>1</v>
      </c>
      <c r="F3126" s="14">
        <v>440.98</v>
      </c>
      <c r="G3126" s="15">
        <f>ROUND(E3126*F3126,2)</f>
        <v>440.98</v>
      </c>
    </row>
    <row r="3127" spans="1:7" ht="90" x14ac:dyDescent="0.25">
      <c r="A3127" s="16"/>
      <c r="B3127" s="16"/>
      <c r="C3127" s="16"/>
      <c r="D3127" s="17" t="s">
        <v>3097</v>
      </c>
      <c r="E3127" s="16"/>
      <c r="F3127" s="16"/>
      <c r="G3127" s="16"/>
    </row>
    <row r="3128" spans="1:7" x14ac:dyDescent="0.25">
      <c r="A3128" s="12" t="s">
        <v>3098</v>
      </c>
      <c r="B3128" s="13" t="s">
        <v>16</v>
      </c>
      <c r="C3128" s="13" t="s">
        <v>152</v>
      </c>
      <c r="D3128" s="17" t="s">
        <v>3099</v>
      </c>
      <c r="E3128" s="14">
        <v>1</v>
      </c>
      <c r="F3128" s="14">
        <v>404.44</v>
      </c>
      <c r="G3128" s="15">
        <f>ROUND(E3128*F3128,2)</f>
        <v>404.44</v>
      </c>
    </row>
    <row r="3129" spans="1:7" ht="225" x14ac:dyDescent="0.25">
      <c r="A3129" s="16"/>
      <c r="B3129" s="16"/>
      <c r="C3129" s="16"/>
      <c r="D3129" s="17" t="s">
        <v>2463</v>
      </c>
      <c r="E3129" s="16"/>
      <c r="F3129" s="16"/>
      <c r="G3129" s="16"/>
    </row>
    <row r="3130" spans="1:7" x14ac:dyDescent="0.25">
      <c r="A3130" s="12" t="s">
        <v>3100</v>
      </c>
      <c r="B3130" s="13" t="s">
        <v>16</v>
      </c>
      <c r="C3130" s="13" t="s">
        <v>152</v>
      </c>
      <c r="D3130" s="17" t="s">
        <v>3101</v>
      </c>
      <c r="E3130" s="14">
        <v>1</v>
      </c>
      <c r="F3130" s="14">
        <v>84.67</v>
      </c>
      <c r="G3130" s="15">
        <f>ROUND(E3130*F3130,2)</f>
        <v>84.67</v>
      </c>
    </row>
    <row r="3131" spans="1:7" ht="191.25" x14ac:dyDescent="0.25">
      <c r="A3131" s="16"/>
      <c r="B3131" s="16"/>
      <c r="C3131" s="16"/>
      <c r="D3131" s="17" t="s">
        <v>2499</v>
      </c>
      <c r="E3131" s="16"/>
      <c r="F3131" s="16"/>
      <c r="G3131" s="16"/>
    </row>
    <row r="3132" spans="1:7" x14ac:dyDescent="0.25">
      <c r="A3132" s="12" t="s">
        <v>3102</v>
      </c>
      <c r="B3132" s="13" t="s">
        <v>16</v>
      </c>
      <c r="C3132" s="13" t="s">
        <v>152</v>
      </c>
      <c r="D3132" s="17" t="s">
        <v>3103</v>
      </c>
      <c r="E3132" s="14">
        <v>1</v>
      </c>
      <c r="F3132" s="14">
        <v>41.62</v>
      </c>
      <c r="G3132" s="15">
        <f>ROUND(E3132*F3132,2)</f>
        <v>41.62</v>
      </c>
    </row>
    <row r="3133" spans="1:7" x14ac:dyDescent="0.25">
      <c r="A3133" s="12" t="s">
        <v>3104</v>
      </c>
      <c r="B3133" s="13" t="s">
        <v>16</v>
      </c>
      <c r="C3133" s="13" t="s">
        <v>152</v>
      </c>
      <c r="D3133" s="17" t="s">
        <v>3105</v>
      </c>
      <c r="E3133" s="14">
        <v>2</v>
      </c>
      <c r="F3133" s="14">
        <v>83.03</v>
      </c>
      <c r="G3133" s="15">
        <f>ROUND(E3133*F3133,2)</f>
        <v>166.06</v>
      </c>
    </row>
    <row r="3134" spans="1:7" x14ac:dyDescent="0.25">
      <c r="A3134" s="12" t="s">
        <v>3106</v>
      </c>
      <c r="B3134" s="13" t="s">
        <v>16</v>
      </c>
      <c r="C3134" s="13" t="s">
        <v>152</v>
      </c>
      <c r="D3134" s="17" t="s">
        <v>3107</v>
      </c>
      <c r="E3134" s="14">
        <v>2</v>
      </c>
      <c r="F3134" s="14">
        <v>60.61</v>
      </c>
      <c r="G3134" s="15">
        <f>ROUND(E3134*F3134,2)</f>
        <v>121.22</v>
      </c>
    </row>
    <row r="3135" spans="1:7" x14ac:dyDescent="0.25">
      <c r="A3135" s="16"/>
      <c r="B3135" s="16"/>
      <c r="C3135" s="16"/>
      <c r="D3135" s="35" t="s">
        <v>3108</v>
      </c>
      <c r="E3135" s="14">
        <v>1</v>
      </c>
      <c r="F3135" s="18">
        <f>G3118+G3120+G3122+G3124+G3126+G3128+G3130+G3132+G3133+G3134</f>
        <v>2552.69</v>
      </c>
      <c r="G3135" s="18">
        <f>ROUND(E3135*F3135,2)</f>
        <v>2552.69</v>
      </c>
    </row>
    <row r="3136" spans="1:7" ht="0.95" customHeight="1" x14ac:dyDescent="0.25">
      <c r="A3136" s="19"/>
      <c r="B3136" s="19"/>
      <c r="C3136" s="19"/>
      <c r="D3136" s="36"/>
      <c r="E3136" s="19"/>
      <c r="F3136" s="19"/>
      <c r="G3136" s="19"/>
    </row>
    <row r="3137" spans="1:7" x14ac:dyDescent="0.25">
      <c r="A3137" s="16"/>
      <c r="B3137" s="16"/>
      <c r="C3137" s="16"/>
      <c r="D3137" s="35" t="s">
        <v>3109</v>
      </c>
      <c r="E3137" s="14">
        <v>1</v>
      </c>
      <c r="F3137" s="18">
        <f>G3028+G3047+G3054+G3067+G3071+G3076+G3100+G3117</f>
        <v>75463.33</v>
      </c>
      <c r="G3137" s="18">
        <f>ROUND(E3137*F3137,2)</f>
        <v>75463.33</v>
      </c>
    </row>
    <row r="3138" spans="1:7" ht="0.95" customHeight="1" x14ac:dyDescent="0.25">
      <c r="A3138" s="19"/>
      <c r="B3138" s="19"/>
      <c r="C3138" s="19"/>
      <c r="D3138" s="36"/>
      <c r="E3138" s="19"/>
      <c r="F3138" s="19"/>
      <c r="G3138" s="19"/>
    </row>
    <row r="3139" spans="1:7" x14ac:dyDescent="0.25">
      <c r="A3139" s="8" t="s">
        <v>3110</v>
      </c>
      <c r="B3139" s="8" t="s">
        <v>9</v>
      </c>
      <c r="C3139" s="8" t="s">
        <v>10</v>
      </c>
      <c r="D3139" s="33" t="s">
        <v>566</v>
      </c>
      <c r="E3139" s="9">
        <f>E3152</f>
        <v>1</v>
      </c>
      <c r="F3139" s="9">
        <f>F3152</f>
        <v>45020.83</v>
      </c>
      <c r="G3139" s="9">
        <f>G3152</f>
        <v>45020.83</v>
      </c>
    </row>
    <row r="3140" spans="1:7" x14ac:dyDescent="0.25">
      <c r="A3140" s="12" t="s">
        <v>2926</v>
      </c>
      <c r="B3140" s="13" t="s">
        <v>16</v>
      </c>
      <c r="C3140" s="13" t="s">
        <v>152</v>
      </c>
      <c r="D3140" s="17" t="s">
        <v>2927</v>
      </c>
      <c r="E3140" s="14">
        <v>2</v>
      </c>
      <c r="F3140" s="14">
        <v>9281.14</v>
      </c>
      <c r="G3140" s="15">
        <f>ROUND(E3140*F3140,2)</f>
        <v>18562.28</v>
      </c>
    </row>
    <row r="3141" spans="1:7" ht="409.5" x14ac:dyDescent="0.25">
      <c r="A3141" s="16"/>
      <c r="B3141" s="16"/>
      <c r="C3141" s="16"/>
      <c r="D3141" s="17" t="s">
        <v>2928</v>
      </c>
      <c r="E3141" s="16"/>
      <c r="F3141" s="16"/>
      <c r="G3141" s="16"/>
    </row>
    <row r="3142" spans="1:7" x14ac:dyDescent="0.25">
      <c r="A3142" s="12" t="s">
        <v>3111</v>
      </c>
      <c r="B3142" s="13" t="s">
        <v>16</v>
      </c>
      <c r="C3142" s="13" t="s">
        <v>142</v>
      </c>
      <c r="D3142" s="17" t="s">
        <v>3112</v>
      </c>
      <c r="E3142" s="14">
        <v>30.74</v>
      </c>
      <c r="F3142" s="14">
        <v>107.78</v>
      </c>
      <c r="G3142" s="15">
        <f>ROUND(E3142*F3142,2)</f>
        <v>3313.16</v>
      </c>
    </row>
    <row r="3143" spans="1:7" ht="292.5" x14ac:dyDescent="0.25">
      <c r="A3143" s="16"/>
      <c r="B3143" s="16"/>
      <c r="C3143" s="16"/>
      <c r="D3143" s="17" t="s">
        <v>3113</v>
      </c>
      <c r="E3143" s="16"/>
      <c r="F3143" s="16"/>
      <c r="G3143" s="16"/>
    </row>
    <row r="3144" spans="1:7" x14ac:dyDescent="0.25">
      <c r="A3144" s="12" t="s">
        <v>3114</v>
      </c>
      <c r="B3144" s="13" t="s">
        <v>16</v>
      </c>
      <c r="C3144" s="13" t="s">
        <v>142</v>
      </c>
      <c r="D3144" s="17" t="s">
        <v>3115</v>
      </c>
      <c r="E3144" s="14">
        <v>41.94</v>
      </c>
      <c r="F3144" s="14">
        <v>253.67</v>
      </c>
      <c r="G3144" s="15">
        <f>ROUND(E3144*F3144,2)</f>
        <v>10638.92</v>
      </c>
    </row>
    <row r="3145" spans="1:7" ht="393.75" x14ac:dyDescent="0.25">
      <c r="A3145" s="16"/>
      <c r="B3145" s="16"/>
      <c r="C3145" s="16"/>
      <c r="D3145" s="17" t="s">
        <v>3116</v>
      </c>
      <c r="E3145" s="16"/>
      <c r="F3145" s="16"/>
      <c r="G3145" s="16"/>
    </row>
    <row r="3146" spans="1:7" x14ac:dyDescent="0.25">
      <c r="A3146" s="12" t="s">
        <v>3117</v>
      </c>
      <c r="B3146" s="13" t="s">
        <v>16</v>
      </c>
      <c r="C3146" s="13" t="s">
        <v>142</v>
      </c>
      <c r="D3146" s="17" t="s">
        <v>3118</v>
      </c>
      <c r="E3146" s="14">
        <v>20.3</v>
      </c>
      <c r="F3146" s="14">
        <v>203.41</v>
      </c>
      <c r="G3146" s="15">
        <f>ROUND(E3146*F3146,2)</f>
        <v>4129.22</v>
      </c>
    </row>
    <row r="3147" spans="1:7" ht="409.5" x14ac:dyDescent="0.25">
      <c r="A3147" s="16"/>
      <c r="B3147" s="16"/>
      <c r="C3147" s="16"/>
      <c r="D3147" s="17" t="s">
        <v>3119</v>
      </c>
      <c r="E3147" s="16"/>
      <c r="F3147" s="16"/>
      <c r="G3147" s="16"/>
    </row>
    <row r="3148" spans="1:7" x14ac:dyDescent="0.25">
      <c r="A3148" s="12" t="s">
        <v>3120</v>
      </c>
      <c r="B3148" s="13" t="s">
        <v>16</v>
      </c>
      <c r="C3148" s="13" t="s">
        <v>142</v>
      </c>
      <c r="D3148" s="17" t="s">
        <v>3121</v>
      </c>
      <c r="E3148" s="14">
        <v>4.76</v>
      </c>
      <c r="F3148" s="14">
        <v>63.25</v>
      </c>
      <c r="G3148" s="15">
        <f>ROUND(E3148*F3148,2)</f>
        <v>301.07</v>
      </c>
    </row>
    <row r="3149" spans="1:7" ht="258.75" x14ac:dyDescent="0.25">
      <c r="A3149" s="16"/>
      <c r="B3149" s="16"/>
      <c r="C3149" s="16"/>
      <c r="D3149" s="17" t="s">
        <v>636</v>
      </c>
      <c r="E3149" s="16"/>
      <c r="F3149" s="16"/>
      <c r="G3149" s="16"/>
    </row>
    <row r="3150" spans="1:7" x14ac:dyDescent="0.25">
      <c r="A3150" s="12" t="s">
        <v>3122</v>
      </c>
      <c r="B3150" s="13" t="s">
        <v>16</v>
      </c>
      <c r="C3150" s="13" t="s">
        <v>142</v>
      </c>
      <c r="D3150" s="17" t="s">
        <v>3123</v>
      </c>
      <c r="E3150" s="14">
        <v>49</v>
      </c>
      <c r="F3150" s="14">
        <v>164.82</v>
      </c>
      <c r="G3150" s="15">
        <f>ROUND(E3150*F3150,2)</f>
        <v>8076.18</v>
      </c>
    </row>
    <row r="3151" spans="1:7" ht="405" x14ac:dyDescent="0.25">
      <c r="A3151" s="16"/>
      <c r="B3151" s="16"/>
      <c r="C3151" s="16"/>
      <c r="D3151" s="17" t="s">
        <v>573</v>
      </c>
      <c r="E3151" s="16"/>
      <c r="F3151" s="16"/>
      <c r="G3151" s="16"/>
    </row>
    <row r="3152" spans="1:7" x14ac:dyDescent="0.25">
      <c r="A3152" s="16"/>
      <c r="B3152" s="16"/>
      <c r="C3152" s="16"/>
      <c r="D3152" s="35" t="s">
        <v>3124</v>
      </c>
      <c r="E3152" s="14">
        <v>1</v>
      </c>
      <c r="F3152" s="18">
        <f>G3140+G3142+G3144+G3146+G3148+G3150</f>
        <v>45020.83</v>
      </c>
      <c r="G3152" s="18">
        <f>ROUND(E3152*F3152,2)</f>
        <v>45020.83</v>
      </c>
    </row>
    <row r="3153" spans="1:7" ht="0.95" customHeight="1" x14ac:dyDescent="0.25">
      <c r="A3153" s="19"/>
      <c r="B3153" s="19"/>
      <c r="C3153" s="19"/>
      <c r="D3153" s="36"/>
      <c r="E3153" s="19"/>
      <c r="F3153" s="19"/>
      <c r="G3153" s="19"/>
    </row>
    <row r="3154" spans="1:7" x14ac:dyDescent="0.25">
      <c r="A3154" s="8" t="s">
        <v>3125</v>
      </c>
      <c r="B3154" s="8" t="s">
        <v>9</v>
      </c>
      <c r="C3154" s="8" t="s">
        <v>10</v>
      </c>
      <c r="D3154" s="33" t="s">
        <v>3126</v>
      </c>
      <c r="E3154" s="9">
        <f>E3172</f>
        <v>1</v>
      </c>
      <c r="F3154" s="9">
        <f>F3172</f>
        <v>144098.29</v>
      </c>
      <c r="G3154" s="9">
        <f>G3172</f>
        <v>144098.29</v>
      </c>
    </row>
    <row r="3155" spans="1:7" x14ac:dyDescent="0.25">
      <c r="A3155" s="12" t="s">
        <v>3127</v>
      </c>
      <c r="B3155" s="13" t="s">
        <v>16</v>
      </c>
      <c r="C3155" s="13" t="s">
        <v>53</v>
      </c>
      <c r="D3155" s="17" t="s">
        <v>3128</v>
      </c>
      <c r="E3155" s="14">
        <v>1875.06</v>
      </c>
      <c r="F3155" s="14">
        <v>49.93</v>
      </c>
      <c r="G3155" s="15">
        <f>ROUND(E3155*F3155,2)</f>
        <v>93621.75</v>
      </c>
    </row>
    <row r="3156" spans="1:7" ht="405" x14ac:dyDescent="0.25">
      <c r="A3156" s="16"/>
      <c r="B3156" s="16"/>
      <c r="C3156" s="16"/>
      <c r="D3156" s="17" t="s">
        <v>3129</v>
      </c>
      <c r="E3156" s="16"/>
      <c r="F3156" s="16"/>
      <c r="G3156" s="16"/>
    </row>
    <row r="3157" spans="1:7" x14ac:dyDescent="0.25">
      <c r="A3157" s="12" t="s">
        <v>2880</v>
      </c>
      <c r="B3157" s="13" t="s">
        <v>16</v>
      </c>
      <c r="C3157" s="13" t="s">
        <v>53</v>
      </c>
      <c r="D3157" s="17" t="s">
        <v>2881</v>
      </c>
      <c r="E3157" s="14">
        <v>46.8</v>
      </c>
      <c r="F3157" s="14">
        <v>44.22</v>
      </c>
      <c r="G3157" s="15">
        <f>ROUND(E3157*F3157,2)</f>
        <v>2069.5</v>
      </c>
    </row>
    <row r="3158" spans="1:7" ht="123.75" x14ac:dyDescent="0.25">
      <c r="A3158" s="16"/>
      <c r="B3158" s="16"/>
      <c r="C3158" s="16"/>
      <c r="D3158" s="17" t="s">
        <v>2882</v>
      </c>
      <c r="E3158" s="16"/>
      <c r="F3158" s="16"/>
      <c r="G3158" s="16"/>
    </row>
    <row r="3159" spans="1:7" x14ac:dyDescent="0.25">
      <c r="A3159" s="12" t="s">
        <v>3130</v>
      </c>
      <c r="B3159" s="13" t="s">
        <v>16</v>
      </c>
      <c r="C3159" s="13" t="s">
        <v>53</v>
      </c>
      <c r="D3159" s="17" t="s">
        <v>318</v>
      </c>
      <c r="E3159" s="14">
        <v>2060.3200000000002</v>
      </c>
      <c r="F3159" s="14">
        <v>3.53</v>
      </c>
      <c r="G3159" s="15">
        <f>ROUND(E3159*F3159,2)</f>
        <v>7272.93</v>
      </c>
    </row>
    <row r="3160" spans="1:7" ht="67.5" x14ac:dyDescent="0.25">
      <c r="A3160" s="16"/>
      <c r="B3160" s="16"/>
      <c r="C3160" s="16"/>
      <c r="D3160" s="17" t="s">
        <v>319</v>
      </c>
      <c r="E3160" s="16"/>
      <c r="F3160" s="16"/>
      <c r="G3160" s="16"/>
    </row>
    <row r="3161" spans="1:7" ht="22.5" x14ac:dyDescent="0.25">
      <c r="A3161" s="12" t="s">
        <v>2889</v>
      </c>
      <c r="B3161" s="13" t="s">
        <v>16</v>
      </c>
      <c r="C3161" s="13" t="s">
        <v>87</v>
      </c>
      <c r="D3161" s="17" t="s">
        <v>2890</v>
      </c>
      <c r="E3161" s="14">
        <v>76.900000000000006</v>
      </c>
      <c r="F3161" s="14">
        <v>134.52000000000001</v>
      </c>
      <c r="G3161" s="15">
        <f>ROUND(E3161*F3161,2)</f>
        <v>10344.59</v>
      </c>
    </row>
    <row r="3162" spans="1:7" ht="315" x14ac:dyDescent="0.25">
      <c r="A3162" s="16"/>
      <c r="B3162" s="16"/>
      <c r="C3162" s="16"/>
      <c r="D3162" s="17" t="s">
        <v>2891</v>
      </c>
      <c r="E3162" s="16"/>
      <c r="F3162" s="16"/>
      <c r="G3162" s="16"/>
    </row>
    <row r="3163" spans="1:7" x14ac:dyDescent="0.25">
      <c r="A3163" s="12" t="s">
        <v>2895</v>
      </c>
      <c r="B3163" s="13" t="s">
        <v>16</v>
      </c>
      <c r="C3163" s="13" t="s">
        <v>142</v>
      </c>
      <c r="D3163" s="17" t="s">
        <v>2896</v>
      </c>
      <c r="E3163" s="14">
        <v>0</v>
      </c>
      <c r="F3163" s="14">
        <v>23.22</v>
      </c>
      <c r="G3163" s="15">
        <f>ROUND(E3163*F3163,2)</f>
        <v>0</v>
      </c>
    </row>
    <row r="3164" spans="1:7" ht="157.5" x14ac:dyDescent="0.25">
      <c r="A3164" s="16"/>
      <c r="B3164" s="16"/>
      <c r="C3164" s="16"/>
      <c r="D3164" s="17" t="s">
        <v>2897</v>
      </c>
      <c r="E3164" s="16"/>
      <c r="F3164" s="16"/>
      <c r="G3164" s="16"/>
    </row>
    <row r="3165" spans="1:7" x14ac:dyDescent="0.25">
      <c r="A3165" s="12" t="s">
        <v>3131</v>
      </c>
      <c r="B3165" s="13" t="s">
        <v>16</v>
      </c>
      <c r="C3165" s="13" t="s">
        <v>2004</v>
      </c>
      <c r="D3165" s="17" t="s">
        <v>3132</v>
      </c>
      <c r="E3165" s="14">
        <v>28.33</v>
      </c>
      <c r="F3165" s="14">
        <v>65.31</v>
      </c>
      <c r="G3165" s="15">
        <f>ROUND(E3165*F3165,2)</f>
        <v>1850.23</v>
      </c>
    </row>
    <row r="3166" spans="1:7" ht="22.5" x14ac:dyDescent="0.25">
      <c r="A3166" s="16"/>
      <c r="B3166" s="16"/>
      <c r="C3166" s="16"/>
      <c r="D3166" s="17" t="s">
        <v>3133</v>
      </c>
      <c r="E3166" s="16"/>
      <c r="F3166" s="16"/>
      <c r="G3166" s="16"/>
    </row>
    <row r="3167" spans="1:7" x14ac:dyDescent="0.25">
      <c r="A3167" s="12" t="s">
        <v>3134</v>
      </c>
      <c r="B3167" s="13" t="s">
        <v>16</v>
      </c>
      <c r="C3167" s="13" t="s">
        <v>167</v>
      </c>
      <c r="D3167" s="17" t="s">
        <v>3135</v>
      </c>
      <c r="E3167" s="14">
        <v>2</v>
      </c>
      <c r="F3167" s="14">
        <v>4148.37</v>
      </c>
      <c r="G3167" s="15">
        <f>ROUND(E3167*F3167,2)</f>
        <v>8296.74</v>
      </c>
    </row>
    <row r="3168" spans="1:7" ht="112.5" x14ac:dyDescent="0.25">
      <c r="A3168" s="16"/>
      <c r="B3168" s="16"/>
      <c r="C3168" s="16"/>
      <c r="D3168" s="17" t="s">
        <v>3136</v>
      </c>
      <c r="E3168" s="16"/>
      <c r="F3168" s="16"/>
      <c r="G3168" s="16"/>
    </row>
    <row r="3169" spans="1:7" x14ac:dyDescent="0.25">
      <c r="A3169" s="12" t="s">
        <v>3137</v>
      </c>
      <c r="B3169" s="13" t="s">
        <v>16</v>
      </c>
      <c r="C3169" s="13" t="s">
        <v>167</v>
      </c>
      <c r="D3169" s="17" t="s">
        <v>3138</v>
      </c>
      <c r="E3169" s="14">
        <v>2</v>
      </c>
      <c r="F3169" s="14">
        <v>2482.48</v>
      </c>
      <c r="G3169" s="15">
        <f>ROUND(E3169*F3169,2)</f>
        <v>4964.96</v>
      </c>
    </row>
    <row r="3170" spans="1:7" ht="112.5" x14ac:dyDescent="0.25">
      <c r="A3170" s="16"/>
      <c r="B3170" s="16"/>
      <c r="C3170" s="16"/>
      <c r="D3170" s="17" t="s">
        <v>3136</v>
      </c>
      <c r="E3170" s="16"/>
      <c r="F3170" s="16"/>
      <c r="G3170" s="16"/>
    </row>
    <row r="3171" spans="1:7" ht="22.5" x14ac:dyDescent="0.25">
      <c r="A3171" s="12" t="s">
        <v>3139</v>
      </c>
      <c r="B3171" s="13" t="s">
        <v>16</v>
      </c>
      <c r="C3171" s="13" t="s">
        <v>698</v>
      </c>
      <c r="D3171" s="17" t="s">
        <v>3140</v>
      </c>
      <c r="E3171" s="14">
        <v>1</v>
      </c>
      <c r="F3171" s="14">
        <v>15677.59</v>
      </c>
      <c r="G3171" s="15">
        <f>ROUND(E3171*F3171,2)</f>
        <v>15677.59</v>
      </c>
    </row>
    <row r="3172" spans="1:7" x14ac:dyDescent="0.25">
      <c r="A3172" s="16"/>
      <c r="B3172" s="16"/>
      <c r="C3172" s="16"/>
      <c r="D3172" s="35" t="s">
        <v>3141</v>
      </c>
      <c r="E3172" s="14">
        <v>1</v>
      </c>
      <c r="F3172" s="18">
        <f>G3155+G3157+G3159+G3161+G3163+G3165+G3167+G3169+G3171</f>
        <v>144098.29</v>
      </c>
      <c r="G3172" s="18">
        <f>ROUND(E3172*F3172,2)</f>
        <v>144098.29</v>
      </c>
    </row>
    <row r="3173" spans="1:7" ht="0.95" customHeight="1" x14ac:dyDescent="0.25">
      <c r="A3173" s="19"/>
      <c r="B3173" s="19"/>
      <c r="C3173" s="19"/>
      <c r="D3173" s="36"/>
      <c r="E3173" s="19"/>
      <c r="F3173" s="19"/>
      <c r="G3173" s="19"/>
    </row>
    <row r="3174" spans="1:7" x14ac:dyDescent="0.25">
      <c r="A3174" s="8" t="s">
        <v>3142</v>
      </c>
      <c r="B3174" s="8" t="s">
        <v>9</v>
      </c>
      <c r="C3174" s="8" t="s">
        <v>10</v>
      </c>
      <c r="D3174" s="33" t="s">
        <v>3143</v>
      </c>
      <c r="E3174" s="9">
        <f>E3180</f>
        <v>1</v>
      </c>
      <c r="F3174" s="9">
        <f>F3180</f>
        <v>7381.29</v>
      </c>
      <c r="G3174" s="9">
        <f>G3180</f>
        <v>7381.29</v>
      </c>
    </row>
    <row r="3175" spans="1:7" x14ac:dyDescent="0.25">
      <c r="A3175" s="12" t="s">
        <v>3144</v>
      </c>
      <c r="B3175" s="13" t="s">
        <v>16</v>
      </c>
      <c r="C3175" s="13" t="s">
        <v>152</v>
      </c>
      <c r="D3175" s="17" t="s">
        <v>3145</v>
      </c>
      <c r="E3175" s="14">
        <v>10</v>
      </c>
      <c r="F3175" s="14">
        <v>117.57</v>
      </c>
      <c r="G3175" s="15">
        <f>ROUND(E3175*F3175,2)</f>
        <v>1175.7</v>
      </c>
    </row>
    <row r="3176" spans="1:7" ht="78.75" x14ac:dyDescent="0.25">
      <c r="A3176" s="16"/>
      <c r="B3176" s="16"/>
      <c r="C3176" s="16"/>
      <c r="D3176" s="17" t="s">
        <v>3146</v>
      </c>
      <c r="E3176" s="16"/>
      <c r="F3176" s="16"/>
      <c r="G3176" s="16"/>
    </row>
    <row r="3177" spans="1:7" x14ac:dyDescent="0.25">
      <c r="A3177" s="12" t="s">
        <v>2901</v>
      </c>
      <c r="B3177" s="13" t="s">
        <v>16</v>
      </c>
      <c r="C3177" s="13" t="s">
        <v>152</v>
      </c>
      <c r="D3177" s="17" t="s">
        <v>2902</v>
      </c>
      <c r="E3177" s="14">
        <v>14</v>
      </c>
      <c r="F3177" s="14">
        <v>326.61</v>
      </c>
      <c r="G3177" s="15">
        <f>ROUND(E3177*F3177,2)</f>
        <v>4572.54</v>
      </c>
    </row>
    <row r="3178" spans="1:7" ht="90" x14ac:dyDescent="0.25">
      <c r="A3178" s="16"/>
      <c r="B3178" s="16"/>
      <c r="C3178" s="16"/>
      <c r="D3178" s="17" t="s">
        <v>2903</v>
      </c>
      <c r="E3178" s="16"/>
      <c r="F3178" s="16"/>
      <c r="G3178" s="16"/>
    </row>
    <row r="3179" spans="1:7" x14ac:dyDescent="0.25">
      <c r="A3179" s="12" t="s">
        <v>2904</v>
      </c>
      <c r="B3179" s="13" t="s">
        <v>16</v>
      </c>
      <c r="C3179" s="13" t="s">
        <v>152</v>
      </c>
      <c r="D3179" s="17" t="s">
        <v>2905</v>
      </c>
      <c r="E3179" s="14">
        <v>5</v>
      </c>
      <c r="F3179" s="14">
        <v>326.61</v>
      </c>
      <c r="G3179" s="15">
        <f>ROUND(E3179*F3179,2)</f>
        <v>1633.05</v>
      </c>
    </row>
    <row r="3180" spans="1:7" x14ac:dyDescent="0.25">
      <c r="A3180" s="16"/>
      <c r="B3180" s="16"/>
      <c r="C3180" s="16"/>
      <c r="D3180" s="35" t="s">
        <v>3147</v>
      </c>
      <c r="E3180" s="14">
        <v>1</v>
      </c>
      <c r="F3180" s="18">
        <f>G3175+G3177+G3179</f>
        <v>7381.29</v>
      </c>
      <c r="G3180" s="18">
        <f>ROUND(E3180*F3180,2)</f>
        <v>7381.29</v>
      </c>
    </row>
    <row r="3181" spans="1:7" ht="0.95" customHeight="1" x14ac:dyDescent="0.25">
      <c r="A3181" s="19"/>
      <c r="B3181" s="19"/>
      <c r="C3181" s="19"/>
      <c r="D3181" s="36"/>
      <c r="E3181" s="19"/>
      <c r="F3181" s="19"/>
      <c r="G3181" s="19"/>
    </row>
    <row r="3182" spans="1:7" x14ac:dyDescent="0.25">
      <c r="A3182" s="8" t="s">
        <v>3148</v>
      </c>
      <c r="B3182" s="8" t="s">
        <v>9</v>
      </c>
      <c r="C3182" s="8" t="s">
        <v>10</v>
      </c>
      <c r="D3182" s="33" t="s">
        <v>3149</v>
      </c>
      <c r="E3182" s="9">
        <f>E3209</f>
        <v>1</v>
      </c>
      <c r="F3182" s="9">
        <f>F3209</f>
        <v>30359.040000000001</v>
      </c>
      <c r="G3182" s="9">
        <f>G3209</f>
        <v>30359.040000000001</v>
      </c>
    </row>
    <row r="3183" spans="1:7" x14ac:dyDescent="0.25">
      <c r="A3183" s="10" t="s">
        <v>3150</v>
      </c>
      <c r="B3183" s="10" t="s">
        <v>9</v>
      </c>
      <c r="C3183" s="10" t="s">
        <v>10</v>
      </c>
      <c r="D3183" s="34" t="s">
        <v>3151</v>
      </c>
      <c r="E3183" s="11">
        <f>E3192</f>
        <v>1</v>
      </c>
      <c r="F3183" s="11">
        <f>F3192</f>
        <v>3684.8</v>
      </c>
      <c r="G3183" s="11">
        <f>G3192</f>
        <v>3684.8</v>
      </c>
    </row>
    <row r="3184" spans="1:7" x14ac:dyDescent="0.25">
      <c r="A3184" s="12" t="s">
        <v>3152</v>
      </c>
      <c r="B3184" s="13" t="s">
        <v>16</v>
      </c>
      <c r="C3184" s="13" t="s">
        <v>152</v>
      </c>
      <c r="D3184" s="17" t="s">
        <v>3153</v>
      </c>
      <c r="E3184" s="14">
        <v>57</v>
      </c>
      <c r="F3184" s="14">
        <v>15.68</v>
      </c>
      <c r="G3184" s="15">
        <f>ROUND(E3184*F3184,2)</f>
        <v>893.76</v>
      </c>
    </row>
    <row r="3185" spans="1:7" ht="236.25" x14ac:dyDescent="0.25">
      <c r="A3185" s="16"/>
      <c r="B3185" s="16"/>
      <c r="C3185" s="16"/>
      <c r="D3185" s="17" t="s">
        <v>3154</v>
      </c>
      <c r="E3185" s="16"/>
      <c r="F3185" s="16"/>
      <c r="G3185" s="16"/>
    </row>
    <row r="3186" spans="1:7" x14ac:dyDescent="0.25">
      <c r="A3186" s="12" t="s">
        <v>3155</v>
      </c>
      <c r="B3186" s="13" t="s">
        <v>16</v>
      </c>
      <c r="C3186" s="13" t="s">
        <v>152</v>
      </c>
      <c r="D3186" s="17" t="s">
        <v>3156</v>
      </c>
      <c r="E3186" s="14">
        <v>6</v>
      </c>
      <c r="F3186" s="14">
        <v>15.68</v>
      </c>
      <c r="G3186" s="15">
        <f>ROUND(E3186*F3186,2)</f>
        <v>94.08</v>
      </c>
    </row>
    <row r="3187" spans="1:7" ht="123.75" x14ac:dyDescent="0.25">
      <c r="A3187" s="16"/>
      <c r="B3187" s="16"/>
      <c r="C3187" s="16"/>
      <c r="D3187" s="17" t="s">
        <v>3157</v>
      </c>
      <c r="E3187" s="16"/>
      <c r="F3187" s="16"/>
      <c r="G3187" s="16"/>
    </row>
    <row r="3188" spans="1:7" x14ac:dyDescent="0.25">
      <c r="A3188" s="12" t="s">
        <v>3158</v>
      </c>
      <c r="B3188" s="13" t="s">
        <v>16</v>
      </c>
      <c r="C3188" s="13" t="s">
        <v>152</v>
      </c>
      <c r="D3188" s="17" t="s">
        <v>3159</v>
      </c>
      <c r="E3188" s="14">
        <v>12</v>
      </c>
      <c r="F3188" s="14">
        <v>15.68</v>
      </c>
      <c r="G3188" s="15">
        <f>ROUND(E3188*F3188,2)</f>
        <v>188.16</v>
      </c>
    </row>
    <row r="3189" spans="1:7" ht="157.5" x14ac:dyDescent="0.25">
      <c r="A3189" s="16"/>
      <c r="B3189" s="16"/>
      <c r="C3189" s="16"/>
      <c r="D3189" s="17" t="s">
        <v>3160</v>
      </c>
      <c r="E3189" s="16"/>
      <c r="F3189" s="16"/>
      <c r="G3189" s="16"/>
    </row>
    <row r="3190" spans="1:7" x14ac:dyDescent="0.25">
      <c r="A3190" s="12" t="s">
        <v>3161</v>
      </c>
      <c r="B3190" s="13" t="s">
        <v>16</v>
      </c>
      <c r="C3190" s="13" t="s">
        <v>152</v>
      </c>
      <c r="D3190" s="17" t="s">
        <v>3162</v>
      </c>
      <c r="E3190" s="14">
        <v>160</v>
      </c>
      <c r="F3190" s="14">
        <v>15.68</v>
      </c>
      <c r="G3190" s="15">
        <f>ROUND(E3190*F3190,2)</f>
        <v>2508.8000000000002</v>
      </c>
    </row>
    <row r="3191" spans="1:7" ht="135" x14ac:dyDescent="0.25">
      <c r="A3191" s="16"/>
      <c r="B3191" s="16"/>
      <c r="C3191" s="16"/>
      <c r="D3191" s="17" t="s">
        <v>3163</v>
      </c>
      <c r="E3191" s="16"/>
      <c r="F3191" s="16"/>
      <c r="G3191" s="16"/>
    </row>
    <row r="3192" spans="1:7" x14ac:dyDescent="0.25">
      <c r="A3192" s="16"/>
      <c r="B3192" s="16"/>
      <c r="C3192" s="16"/>
      <c r="D3192" s="35" t="s">
        <v>3164</v>
      </c>
      <c r="E3192" s="14">
        <v>1</v>
      </c>
      <c r="F3192" s="18">
        <f>G3184+G3186+G3188+G3190</f>
        <v>3684.8</v>
      </c>
      <c r="G3192" s="18">
        <f>ROUND(E3192*F3192,2)</f>
        <v>3684.8</v>
      </c>
    </row>
    <row r="3193" spans="1:7" ht="0.95" customHeight="1" x14ac:dyDescent="0.25">
      <c r="A3193" s="19"/>
      <c r="B3193" s="19"/>
      <c r="C3193" s="19"/>
      <c r="D3193" s="36"/>
      <c r="E3193" s="19"/>
      <c r="F3193" s="19"/>
      <c r="G3193" s="19"/>
    </row>
    <row r="3194" spans="1:7" x14ac:dyDescent="0.25">
      <c r="A3194" s="10" t="s">
        <v>3165</v>
      </c>
      <c r="B3194" s="10" t="s">
        <v>9</v>
      </c>
      <c r="C3194" s="10" t="s">
        <v>10</v>
      </c>
      <c r="D3194" s="34" t="s">
        <v>3166</v>
      </c>
      <c r="E3194" s="11">
        <f>E3201</f>
        <v>1</v>
      </c>
      <c r="F3194" s="11">
        <f>F3201</f>
        <v>3337.89</v>
      </c>
      <c r="G3194" s="11">
        <f>G3201</f>
        <v>3337.89</v>
      </c>
    </row>
    <row r="3195" spans="1:7" x14ac:dyDescent="0.25">
      <c r="A3195" s="12" t="s">
        <v>3167</v>
      </c>
      <c r="B3195" s="13" t="s">
        <v>16</v>
      </c>
      <c r="C3195" s="13" t="s">
        <v>152</v>
      </c>
      <c r="D3195" s="17" t="s">
        <v>3168</v>
      </c>
      <c r="E3195" s="14">
        <v>4</v>
      </c>
      <c r="F3195" s="14">
        <v>470.33</v>
      </c>
      <c r="G3195" s="15">
        <f>ROUND(E3195*F3195,2)</f>
        <v>1881.32</v>
      </c>
    </row>
    <row r="3196" spans="1:7" ht="146.25" x14ac:dyDescent="0.25">
      <c r="A3196" s="16"/>
      <c r="B3196" s="16"/>
      <c r="C3196" s="16"/>
      <c r="D3196" s="17" t="s">
        <v>3169</v>
      </c>
      <c r="E3196" s="16"/>
      <c r="F3196" s="16"/>
      <c r="G3196" s="16"/>
    </row>
    <row r="3197" spans="1:7" x14ac:dyDescent="0.25">
      <c r="A3197" s="12" t="s">
        <v>3170</v>
      </c>
      <c r="B3197" s="13" t="s">
        <v>16</v>
      </c>
      <c r="C3197" s="13" t="s">
        <v>152</v>
      </c>
      <c r="D3197" s="17" t="s">
        <v>3171</v>
      </c>
      <c r="E3197" s="14">
        <v>9</v>
      </c>
      <c r="F3197" s="14">
        <v>97.98</v>
      </c>
      <c r="G3197" s="15">
        <f>ROUND(E3197*F3197,2)</f>
        <v>881.82</v>
      </c>
    </row>
    <row r="3198" spans="1:7" ht="112.5" x14ac:dyDescent="0.25">
      <c r="A3198" s="16"/>
      <c r="B3198" s="16"/>
      <c r="C3198" s="16"/>
      <c r="D3198" s="17" t="s">
        <v>3172</v>
      </c>
      <c r="E3198" s="16"/>
      <c r="F3198" s="16"/>
      <c r="G3198" s="16"/>
    </row>
    <row r="3199" spans="1:7" x14ac:dyDescent="0.25">
      <c r="A3199" s="12" t="s">
        <v>3173</v>
      </c>
      <c r="B3199" s="13" t="s">
        <v>16</v>
      </c>
      <c r="C3199" s="13" t="s">
        <v>152</v>
      </c>
      <c r="D3199" s="17" t="s">
        <v>3174</v>
      </c>
      <c r="E3199" s="14">
        <v>11</v>
      </c>
      <c r="F3199" s="14">
        <v>52.25</v>
      </c>
      <c r="G3199" s="15">
        <f>ROUND(E3199*F3199,2)</f>
        <v>574.75</v>
      </c>
    </row>
    <row r="3200" spans="1:7" ht="146.25" x14ac:dyDescent="0.25">
      <c r="A3200" s="16"/>
      <c r="B3200" s="16"/>
      <c r="C3200" s="16"/>
      <c r="D3200" s="17" t="s">
        <v>3175</v>
      </c>
      <c r="E3200" s="16"/>
      <c r="F3200" s="16"/>
      <c r="G3200" s="16"/>
    </row>
    <row r="3201" spans="1:7" x14ac:dyDescent="0.25">
      <c r="A3201" s="16"/>
      <c r="B3201" s="16"/>
      <c r="C3201" s="16"/>
      <c r="D3201" s="35" t="s">
        <v>3176</v>
      </c>
      <c r="E3201" s="14">
        <v>1</v>
      </c>
      <c r="F3201" s="18">
        <f>G3195+G3197+G3199</f>
        <v>3337.89</v>
      </c>
      <c r="G3201" s="18">
        <f>ROUND(E3201*F3201,2)</f>
        <v>3337.89</v>
      </c>
    </row>
    <row r="3202" spans="1:7" ht="0.95" customHeight="1" x14ac:dyDescent="0.25">
      <c r="A3202" s="19"/>
      <c r="B3202" s="19"/>
      <c r="C3202" s="19"/>
      <c r="D3202" s="36"/>
      <c r="E3202" s="19"/>
      <c r="F3202" s="19"/>
      <c r="G3202" s="19"/>
    </row>
    <row r="3203" spans="1:7" x14ac:dyDescent="0.25">
      <c r="A3203" s="10" t="s">
        <v>3177</v>
      </c>
      <c r="B3203" s="10" t="s">
        <v>9</v>
      </c>
      <c r="C3203" s="10" t="s">
        <v>10</v>
      </c>
      <c r="D3203" s="34" t="s">
        <v>3178</v>
      </c>
      <c r="E3203" s="11">
        <f>E3207</f>
        <v>1</v>
      </c>
      <c r="F3203" s="11">
        <f>F3207</f>
        <v>23336.35</v>
      </c>
      <c r="G3203" s="11">
        <f>G3207</f>
        <v>23336.35</v>
      </c>
    </row>
    <row r="3204" spans="1:7" x14ac:dyDescent="0.25">
      <c r="A3204" s="12" t="s">
        <v>3179</v>
      </c>
      <c r="B3204" s="13" t="s">
        <v>16</v>
      </c>
      <c r="C3204" s="13" t="s">
        <v>53</v>
      </c>
      <c r="D3204" s="17" t="s">
        <v>3180</v>
      </c>
      <c r="E3204" s="14">
        <v>1942.95</v>
      </c>
      <c r="F3204" s="14">
        <v>8.75</v>
      </c>
      <c r="G3204" s="15">
        <f>ROUND(E3204*F3204,2)</f>
        <v>17000.810000000001</v>
      </c>
    </row>
    <row r="3205" spans="1:7" ht="112.5" x14ac:dyDescent="0.25">
      <c r="A3205" s="16"/>
      <c r="B3205" s="16"/>
      <c r="C3205" s="16"/>
      <c r="D3205" s="17" t="s">
        <v>3181</v>
      </c>
      <c r="E3205" s="16"/>
      <c r="F3205" s="16"/>
      <c r="G3205" s="16"/>
    </row>
    <row r="3206" spans="1:7" x14ac:dyDescent="0.25">
      <c r="A3206" s="12" t="s">
        <v>3182</v>
      </c>
      <c r="B3206" s="13" t="s">
        <v>16</v>
      </c>
      <c r="C3206" s="13" t="s">
        <v>53</v>
      </c>
      <c r="D3206" s="17" t="s">
        <v>3183</v>
      </c>
      <c r="E3206" s="14">
        <v>378.92</v>
      </c>
      <c r="F3206" s="14">
        <v>16.72</v>
      </c>
      <c r="G3206" s="15">
        <f>ROUND(E3206*F3206,2)</f>
        <v>6335.54</v>
      </c>
    </row>
    <row r="3207" spans="1:7" x14ac:dyDescent="0.25">
      <c r="A3207" s="16"/>
      <c r="B3207" s="16"/>
      <c r="C3207" s="16"/>
      <c r="D3207" s="35" t="s">
        <v>3184</v>
      </c>
      <c r="E3207" s="14">
        <v>1</v>
      </c>
      <c r="F3207" s="18">
        <f>G3204+G3206</f>
        <v>23336.35</v>
      </c>
      <c r="G3207" s="18">
        <f>ROUND(E3207*F3207,2)</f>
        <v>23336.35</v>
      </c>
    </row>
    <row r="3208" spans="1:7" ht="0.95" customHeight="1" x14ac:dyDescent="0.25">
      <c r="A3208" s="19"/>
      <c r="B3208" s="19"/>
      <c r="C3208" s="19"/>
      <c r="D3208" s="36"/>
      <c r="E3208" s="19"/>
      <c r="F3208" s="19"/>
      <c r="G3208" s="19"/>
    </row>
    <row r="3209" spans="1:7" x14ac:dyDescent="0.25">
      <c r="A3209" s="16"/>
      <c r="B3209" s="16"/>
      <c r="C3209" s="16"/>
      <c r="D3209" s="35" t="s">
        <v>3185</v>
      </c>
      <c r="E3209" s="14">
        <v>1</v>
      </c>
      <c r="F3209" s="18">
        <f>G3183+G3194+G3203</f>
        <v>30359.040000000001</v>
      </c>
      <c r="G3209" s="18">
        <f>ROUND(E3209*F3209,2)</f>
        <v>30359.040000000001</v>
      </c>
    </row>
    <row r="3210" spans="1:7" ht="0.95" customHeight="1" x14ac:dyDescent="0.25">
      <c r="A3210" s="19"/>
      <c r="B3210" s="19"/>
      <c r="C3210" s="19"/>
      <c r="D3210" s="36"/>
      <c r="E3210" s="19"/>
      <c r="F3210" s="19"/>
      <c r="G3210" s="19"/>
    </row>
    <row r="3211" spans="1:7" x14ac:dyDescent="0.25">
      <c r="A3211" s="8" t="s">
        <v>3186</v>
      </c>
      <c r="B3211" s="8" t="s">
        <v>9</v>
      </c>
      <c r="C3211" s="8" t="s">
        <v>10</v>
      </c>
      <c r="D3211" s="33" t="s">
        <v>3187</v>
      </c>
      <c r="E3211" s="9">
        <f>E3214</f>
        <v>1</v>
      </c>
      <c r="F3211" s="9">
        <f>F3214</f>
        <v>7302.6</v>
      </c>
      <c r="G3211" s="9">
        <f>G3214</f>
        <v>7302.6</v>
      </c>
    </row>
    <row r="3212" spans="1:7" x14ac:dyDescent="0.25">
      <c r="A3212" s="12" t="s">
        <v>3188</v>
      </c>
      <c r="B3212" s="13" t="s">
        <v>16</v>
      </c>
      <c r="C3212" s="13" t="s">
        <v>152</v>
      </c>
      <c r="D3212" s="17" t="s">
        <v>3189</v>
      </c>
      <c r="E3212" s="14">
        <v>1</v>
      </c>
      <c r="F3212" s="14">
        <v>7302.6</v>
      </c>
      <c r="G3212" s="15">
        <f>ROUND(E3212*F3212,2)</f>
        <v>7302.6</v>
      </c>
    </row>
    <row r="3213" spans="1:7" ht="56.25" x14ac:dyDescent="0.25">
      <c r="A3213" s="16"/>
      <c r="B3213" s="16"/>
      <c r="C3213" s="16"/>
      <c r="D3213" s="17" t="s">
        <v>3190</v>
      </c>
      <c r="E3213" s="16"/>
      <c r="F3213" s="16"/>
      <c r="G3213" s="16"/>
    </row>
    <row r="3214" spans="1:7" x14ac:dyDescent="0.25">
      <c r="A3214" s="16"/>
      <c r="B3214" s="16"/>
      <c r="C3214" s="16"/>
      <c r="D3214" s="35" t="s">
        <v>3191</v>
      </c>
      <c r="E3214" s="14">
        <v>1</v>
      </c>
      <c r="F3214" s="18">
        <f>G3212</f>
        <v>7302.6</v>
      </c>
      <c r="G3214" s="18">
        <f>ROUND(E3214*F3214,2)</f>
        <v>7302.6</v>
      </c>
    </row>
    <row r="3215" spans="1:7" ht="0.95" customHeight="1" x14ac:dyDescent="0.25">
      <c r="A3215" s="19"/>
      <c r="B3215" s="19"/>
      <c r="C3215" s="19"/>
      <c r="D3215" s="36"/>
      <c r="E3215" s="19"/>
      <c r="F3215" s="19"/>
      <c r="G3215" s="19"/>
    </row>
    <row r="3216" spans="1:7" x14ac:dyDescent="0.25">
      <c r="A3216" s="16"/>
      <c r="B3216" s="16"/>
      <c r="C3216" s="16"/>
      <c r="D3216" s="35" t="s">
        <v>3192</v>
      </c>
      <c r="E3216" s="28">
        <v>1</v>
      </c>
      <c r="F3216" s="18">
        <f>G3027+G3139+G3154+G3174+G3182+G3211</f>
        <v>309625.38</v>
      </c>
      <c r="G3216" s="18">
        <f>ROUND(E3216*F3216,2)</f>
        <v>309625.38</v>
      </c>
    </row>
    <row r="3217" spans="1:7" ht="0.95" customHeight="1" x14ac:dyDescent="0.25">
      <c r="A3217" s="19"/>
      <c r="B3217" s="19"/>
      <c r="C3217" s="19"/>
      <c r="D3217" s="36"/>
      <c r="E3217" s="19"/>
      <c r="F3217" s="19"/>
      <c r="G3217" s="19"/>
    </row>
    <row r="3218" spans="1:7" x14ac:dyDescent="0.25">
      <c r="A3218" s="5" t="s">
        <v>3193</v>
      </c>
      <c r="B3218" s="5" t="s">
        <v>9</v>
      </c>
      <c r="C3218" s="5" t="s">
        <v>10</v>
      </c>
      <c r="D3218" s="32" t="s">
        <v>3194</v>
      </c>
      <c r="E3218" s="29">
        <v>1</v>
      </c>
      <c r="F3218" s="30">
        <v>0</v>
      </c>
      <c r="G3218" s="7">
        <f>ROUND(E3218*F3218,2)</f>
        <v>0</v>
      </c>
    </row>
    <row r="3219" spans="1:7" x14ac:dyDescent="0.25">
      <c r="A3219" s="5" t="s">
        <v>3195</v>
      </c>
      <c r="B3219" s="5" t="s">
        <v>9</v>
      </c>
      <c r="C3219" s="5" t="s">
        <v>10</v>
      </c>
      <c r="D3219" s="32" t="s">
        <v>3196</v>
      </c>
      <c r="E3219" s="29">
        <v>1</v>
      </c>
      <c r="F3219" s="30">
        <v>0</v>
      </c>
      <c r="G3219" s="7">
        <f>ROUND(E3219*F3219,2)</f>
        <v>0</v>
      </c>
    </row>
    <row r="3220" spans="1:7" x14ac:dyDescent="0.25">
      <c r="A3220" s="5" t="s">
        <v>3197</v>
      </c>
      <c r="B3220" s="5" t="s">
        <v>9</v>
      </c>
      <c r="C3220" s="5" t="s">
        <v>10</v>
      </c>
      <c r="D3220" s="32" t="s">
        <v>3198</v>
      </c>
      <c r="E3220" s="6">
        <f>E3223</f>
        <v>1</v>
      </c>
      <c r="F3220" s="7">
        <f>F3223</f>
        <v>0</v>
      </c>
      <c r="G3220" s="7">
        <f>G3223</f>
        <v>0</v>
      </c>
    </row>
    <row r="3221" spans="1:7" x14ac:dyDescent="0.25">
      <c r="A3221" s="12" t="s">
        <v>2909</v>
      </c>
      <c r="B3221" s="13" t="s">
        <v>16</v>
      </c>
      <c r="C3221" s="13" t="s">
        <v>152</v>
      </c>
      <c r="D3221" s="17" t="s">
        <v>2910</v>
      </c>
      <c r="E3221" s="14">
        <v>1</v>
      </c>
      <c r="F3221" s="14">
        <v>0</v>
      </c>
      <c r="G3221" s="15">
        <f>ROUND(E3221*F3221,2)</f>
        <v>0</v>
      </c>
    </row>
    <row r="3222" spans="1:7" ht="22.5" x14ac:dyDescent="0.25">
      <c r="A3222" s="16"/>
      <c r="B3222" s="16"/>
      <c r="C3222" s="16"/>
      <c r="D3222" s="17" t="s">
        <v>2911</v>
      </c>
      <c r="E3222" s="16"/>
      <c r="F3222" s="16"/>
      <c r="G3222" s="16"/>
    </row>
    <row r="3223" spans="1:7" x14ac:dyDescent="0.25">
      <c r="A3223" s="16"/>
      <c r="B3223" s="16"/>
      <c r="C3223" s="16"/>
      <c r="D3223" s="35" t="s">
        <v>3199</v>
      </c>
      <c r="E3223" s="28">
        <v>1</v>
      </c>
      <c r="F3223" s="18">
        <f>G3221</f>
        <v>0</v>
      </c>
      <c r="G3223" s="18">
        <f>ROUND(E3223*F3223,2)</f>
        <v>0</v>
      </c>
    </row>
    <row r="3224" spans="1:7" ht="0.95" customHeight="1" x14ac:dyDescent="0.25">
      <c r="A3224" s="19"/>
      <c r="B3224" s="19"/>
      <c r="C3224" s="19"/>
      <c r="D3224" s="36"/>
      <c r="E3224" s="19"/>
      <c r="F3224" s="19"/>
      <c r="G3224" s="19"/>
    </row>
    <row r="3225" spans="1:7" x14ac:dyDescent="0.25">
      <c r="A3225" s="16"/>
      <c r="B3225" s="16"/>
      <c r="C3225" s="16"/>
      <c r="D3225" s="35" t="s">
        <v>3200</v>
      </c>
      <c r="E3225" s="28">
        <v>1</v>
      </c>
      <c r="F3225" s="18">
        <f>G4+G3026+G3218+G3219+G3220</f>
        <v>9996857.9399999995</v>
      </c>
      <c r="G3225" s="18">
        <f>ROUND(E3225*F3225,2)</f>
        <v>9996857.9399999995</v>
      </c>
    </row>
    <row r="3226" spans="1:7" ht="0.95" customHeight="1" x14ac:dyDescent="0.25">
      <c r="A3226" s="19"/>
      <c r="B3226" s="19"/>
      <c r="C3226" s="19"/>
      <c r="D3226" s="36"/>
      <c r="E3226" s="19"/>
      <c r="F3226" s="19"/>
      <c r="G3226" s="19"/>
    </row>
  </sheetData>
  <dataValidations count="1">
    <dataValidation type="list" allowBlank="1" showInputMessage="1" showErrorMessage="1" sqref="B4:B3226" xr:uid="{E0A5CA95-87D7-4EA4-A718-7764514E5B58}">
      <formula1>"Capítulo,Partida,Mano de obra,Maquinaria,Material,Otros,Tarea,"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Antonio Jerez Halcón</dc:creator>
  <cp:lastModifiedBy>José Antonio Jerez Halcón</cp:lastModifiedBy>
  <dcterms:created xsi:type="dcterms:W3CDTF">2025-01-08T16:49:52Z</dcterms:created>
  <dcterms:modified xsi:type="dcterms:W3CDTF">2025-01-08T16:54:56Z</dcterms:modified>
</cp:coreProperties>
</file>